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40" documentId="120_S{2AC9BD13-BADA-5192-A53E-5A8FF88502F6}" xr6:coauthVersionLast="47" xr6:coauthVersionMax="47" xr10:uidLastSave="{E7D4C1B0-CC8F-4871-9668-58941C13FA1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<sst xmlns="http://schemas.openxmlformats.org/spreadsheetml/2006/main" count="180286" uniqueCount="39128">
  <si>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</si>
  <si>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</si>
  <si>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</si>
  <si>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</si>
  <si>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</si>
  <si>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</si>
  <si>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</si>
  <si>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</si>
  <si>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</si>
  <si>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</si>
  <si>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</si>
  <si>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</si>
  <si>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</si>
  <si>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</si>
  <si>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</si>
  <si>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</si>
  <si>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</si>
  <si>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</si>
  <si>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</si>
  <si>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</si>
  <si>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</si>
  <si>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</si>
  <si>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</si>
  <si>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</si>
  <si>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</si>
  <si>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</si>
  <si>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</si>
  <si>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</si>
  <si>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</si>
  <si>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</si>
  <si>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</si>
  <si>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</si>
  <si>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</si>
  <si>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</si>
  <si>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</si>
  <si>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</si>
  <si>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</si>
  <si>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</si>
  <si>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</si>
  <si>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</si>
  <si>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</si>
  <si>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</si>
  <si>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</si>
  <si>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</si>
  <si>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</si>
  <si>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</si>
  <si>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</si>
  <si>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</si>
  <si>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</si>
  <si>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</si>
  <si>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</si>
  <si>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</si>
  <si>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</si>
  <si>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</si>
  <si>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</si>
  <si>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</si>
  <si>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</si>
  <si>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</si>
  <si>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</si>
  <si>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</si>
  <si>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</si>
  <si>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</si>
  <si>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</si>
  <si>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</si>
  <si>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</si>
  <si>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</si>
  <si>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</si>
  <si>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</si>
  <si>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</si>
  <si>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</si>
  <si>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</si>
  <si>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</si>
  <si>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</si>
  <si>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</si>
  <si>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</si>
  <si>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</si>
  <si>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</si>
  <si>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</si>
  <si>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</si>
  <si>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</si>
  <si>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</si>
  <si>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</si>
  <si>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</si>
  <si>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</si>
  <si>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</si>
  <si>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</si>
  <si>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</si>
  <si>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</si>
  <si>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</si>
  <si>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</si>
  <si>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</si>
  <si>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</si>
  <si>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</si>
  <si>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</si>
  <si>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</si>
  <si>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</si>
  <si>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</si>
  <si>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</si>
  <si>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</si>
  <si>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</si>
  <si>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</si>
  <si>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</si>
  <si>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</si>
  <si>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</si>
  <si>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</si>
  <si>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</si>
  <si>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</si>
  <si>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</si>
  <si>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</si>
  <si>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</si>
  <si>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</si>
  <si>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</si>
  <si>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</si>
  <si>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</si>
  <si>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</si>
  <si>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</si>
  <si>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</si>
  <si>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</si>
  <si>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</si>
  <si>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</si>
  <si>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</si>
  <si>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</si>
  <si>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</si>
  <si>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</si>
  <si>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</si>
  <si>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</si>
  <si>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</si>
  <si>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</si>
  <si>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</si>
  <si>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</si>
  <si>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</si>
  <si>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</si>
  <si>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</si>
  <si>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</si>
  <si>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</si>
  <si>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</si>
  <si>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</si>
  <si>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</si>
  <si>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</si>
  <si>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</si>
  <si>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</si>
  <si>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</si>
  <si>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</si>
  <si>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</si>
  <si>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</si>
  <si>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</si>
  <si>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</si>
  <si>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</si>
  <si>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</si>
  <si>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</si>
  <si>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</si>
  <si>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</si>
  <si>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</si>
  <si>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</si>
  <si>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</si>
  <si>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</si>
  <si>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</si>
  <si>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</si>
  <si>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</si>
  <si>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</si>
  <si>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</si>
  <si>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</si>
  <si>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</si>
  <si>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</si>
  <si>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</si>
  <si>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</si>
  <si>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</si>
  <si>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</si>
  <si>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</si>
  <si>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</si>
  <si>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</si>
  <si>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</si>
  <si>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</si>
  <si>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</si>
  <si>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</si>
  <si>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</si>
  <si>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</si>
  <si>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</si>
  <si>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</si>
  <si>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</si>
  <si>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</si>
  <si>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</si>
  <si>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</si>
  <si>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</si>
  <si>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</si>
  <si>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</si>
  <si>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</si>
  <si>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</si>
  <si>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</si>
  <si>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</si>
  <si>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</si>
  <si>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</si>
  <si>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</si>
  <si>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</si>
  <si>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</si>
  <si>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</si>
  <si>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</si>
  <si>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</si>
  <si>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</si>
  <si>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</si>
  <si>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</si>
  <si>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</si>
  <si>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</si>
  <si>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</si>
  <si>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</si>
  <si>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</si>
  <si>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</si>
  <si>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</si>
  <si>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</si>
  <si>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</si>
  <si>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</si>
  <si>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</si>
  <si>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</si>
  <si>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</si>
  <si>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</si>
  <si>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</si>
  <si>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</si>
  <si>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</si>
  <si>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</si>
  <si>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</si>
  <si>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</si>
  <si>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</si>
  <si>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</si>
  <si>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</si>
  <si>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</si>
  <si>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</si>
  <si>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</si>
  <si>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</si>
  <si>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</si>
  <si>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</si>
  <si>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</si>
  <si>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</si>
  <si>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</si>
  <si>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</si>
  <si>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</si>
  <si>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</si>
  <si>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</si>
  <si>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</si>
  <si>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</si>
  <si>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</si>
  <si>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</si>
  <si>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</si>
  <si>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</si>
  <si>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</si>
  <si>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</si>
  <si>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</si>
  <si>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</si>
  <si>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</si>
  <si>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</si>
  <si>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</si>
  <si>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</si>
  <si>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</si>
  <si>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</si>
  <si>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</si>
  <si>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</si>
  <si>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</si>
  <si>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</si>
  <si>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</si>
  <si>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</si>
  <si>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</si>
  <si>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</si>
  <si>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</si>
  <si>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</si>
  <si>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</si>
  <si>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</si>
  <si>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</si>
  <si>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</si>
  <si>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</si>
  <si>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</si>
  <si>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</si>
  <si>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</si>
  <si>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</si>
  <si>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</si>
  <si>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</si>
  <si>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</si>
  <si>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</si>
  <si>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</si>
  <si>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</si>
  <si>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</si>
  <si>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</si>
  <si>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</si>
  <si>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</si>
  <si>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</si>
  <si>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</si>
  <si>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</si>
  <si>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</si>
  <si>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</si>
  <si>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</si>
  <si>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</si>
  <si>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</si>
  <si>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</si>
  <si>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</si>
  <si>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</si>
  <si>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</si>
  <si>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</si>
  <si>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</si>
  <si>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</si>
  <si>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</si>
  <si>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</si>
  <si>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</si>
  <si>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</si>
  <si>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</si>
  <si>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</si>
  <si>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</si>
  <si>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</si>
  <si>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</si>
  <si>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</si>
  <si>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</si>
  <si>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</si>
  <si>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</si>
  <si>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</si>
  <si>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</si>
  <si>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</si>
  <si>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</si>
  <si>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</si>
  <si>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</si>
  <si>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</si>
  <si>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</si>
  <si>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</si>
  <si>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</si>
  <si>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</si>
  <si>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</si>
  <si>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</si>
  <si>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</si>
  <si>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</si>
  <si>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</si>
  <si>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</si>
  <si>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</si>
  <si>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</si>
  <si>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</si>
  <si>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</si>
  <si>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</si>
  <si>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</si>
  <si>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</si>
  <si>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</si>
  <si>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</si>
  <si>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</si>
  <si>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</si>
  <si>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</si>
  <si>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</si>
  <si>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</si>
  <si>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</si>
  <si>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</si>
  <si>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</si>
  <si>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</si>
  <si>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</si>
  <si>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</si>
  <si>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</si>
  <si>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</si>
  <si>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</si>
  <si>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</si>
  <si>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</si>
  <si>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</si>
  <si>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</si>
  <si>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</si>
  <si>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</si>
  <si>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</si>
  <si>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</si>
  <si>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</si>
  <si>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</si>
  <si>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</si>
  <si>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</si>
  <si>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</si>
  <si>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</si>
  <si>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</si>
  <si>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</si>
  <si>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</si>
  <si>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</si>
  <si>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</si>
  <si>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</si>
  <si>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</si>
  <si>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</si>
  <si>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</si>
  <si>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</si>
  <si>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</si>
  <si>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</si>
  <si>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</si>
  <si>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</si>
  <si>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</si>
  <si>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</si>
  <si>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</si>
  <si>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</si>
  <si>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</si>
  <si>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</si>
  <si>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</si>
  <si>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</si>
  <si>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</si>
  <si>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</si>
  <si>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</si>
  <si>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</si>
  <si>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</si>
  <si>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</si>
  <si>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</si>
  <si>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</si>
  <si>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</si>
  <si>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</si>
  <si>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</si>
  <si>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</si>
  <si>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</si>
  <si>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</si>
  <si>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</si>
  <si>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</si>
  <si>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</si>
  <si>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</si>
  <si>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</si>
  <si>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</si>
  <si>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</si>
  <si>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</si>
  <si>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</si>
  <si>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</si>
  <si>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</si>
  <si>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</si>
  <si>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</si>
  <si>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</si>
  <si>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</si>
  <si>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</si>
  <si>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</si>
  <si>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</si>
  <si>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</si>
  <si>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</si>
  <si>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</si>
  <si>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</si>
  <si>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</si>
  <si>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</si>
  <si>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</si>
  <si>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</si>
  <si>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</si>
  <si>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</si>
  <si>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</si>
  <si>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</si>
  <si>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</si>
  <si>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</si>
  <si>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</si>
  <si>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</si>
  <si>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</si>
  <si>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</si>
  <si>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</si>
  <si>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</si>
  <si>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</si>
  <si>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</si>
  <si>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</si>
  <si>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</si>
  <si>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</si>
  <si>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</si>
  <si>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</si>
  <si>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</si>
  <si>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</si>
  <si>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</si>
  <si>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</si>
  <si>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</si>
  <si>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</si>
  <si>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</si>
  <si>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</si>
  <si>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</si>
  <si>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</si>
  <si>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</si>
  <si>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</si>
  <si>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</si>
  <si>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</si>
  <si>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</si>
  <si>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</si>
  <si>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</si>
  <si>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</si>
  <si>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</si>
  <si>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</si>
  <si>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</si>
  <si>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</si>
  <si>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</si>
  <si>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</si>
  <si>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</si>
  <si>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</si>
  <si>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</si>
  <si>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</si>
  <si>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</si>
  <si>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</si>
  <si>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</si>
  <si>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</si>
  <si>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</si>
  <si>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</si>
  <si>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</si>
  <si>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</si>
  <si>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</si>
  <si>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</si>
  <si>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</si>
  <si>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</si>
  <si>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</si>
  <si>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</si>
  <si>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</si>
  <si>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</si>
  <si>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</si>
  <si>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</si>
  <si>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</si>
  <si>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</si>
  <si>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</si>
  <si>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</si>
  <si>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</si>
  <si>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</si>
  <si>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</si>
  <si>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</si>
  <si>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</si>
  <si>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</si>
  <si>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</si>
  <si>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</si>
  <si>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</si>
  <si>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</si>
  <si>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</si>
  <si>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</si>
  <si>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</si>
  <si>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</si>
  <si>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</si>
  <si>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</si>
  <si>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</si>
  <si>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</si>
  <si>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</si>
  <si>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</si>
  <si>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</si>
  <si>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</si>
  <si>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</si>
  <si>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</si>
  <si>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</si>
  <si>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</si>
  <si>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</si>
  <si>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</si>
  <si>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</si>
  <si>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</si>
  <si>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</si>
  <si>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</si>
  <si>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</si>
  <si>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</si>
  <si>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</si>
  <si>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</si>
  <si>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</si>
  <si>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</si>
  <si>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</si>
  <si>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</si>
  <si>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</si>
  <si>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</si>
  <si>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</si>
  <si>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</si>
  <si>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</si>
  <si>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</si>
  <si>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</si>
  <si>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</si>
  <si>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</si>
  <si>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</si>
  <si>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</si>
  <si>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</si>
  <si>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</si>
  <si>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</si>
  <si>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</si>
  <si>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</si>
  <si>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</si>
  <si>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</si>
  <si>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</si>
  <si>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</si>
  <si>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</si>
  <si>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</si>
  <si>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</si>
  <si>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</si>
  <si>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</si>
  <si>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</si>
  <si>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</si>
  <si>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</si>
  <si>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</si>
  <si>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</si>
  <si>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</si>
  <si>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</si>
  <si>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</si>
  <si>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</si>
  <si>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</si>
  <si>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</si>
  <si>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</si>
  <si>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</si>
  <si>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</si>
  <si>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</si>
  <si>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</si>
  <si>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</si>
  <si>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</si>
  <si>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</si>
  <si>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</si>
  <si>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</si>
  <si>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</si>
  <si>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</si>
  <si>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</si>
  <si>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</si>
  <si>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</si>
  <si>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</si>
  <si>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</si>
  <si>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</si>
  <si>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</si>
  <si>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</si>
  <si>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</si>
  <si>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</si>
  <si>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</si>
  <si>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</si>
  <si>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</si>
  <si>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</si>
  <si>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</si>
  <si>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</si>
  <si>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</si>
  <si>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</si>
  <si>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</si>
  <si>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</si>
  <si>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</si>
  <si>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</si>
  <si>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</si>
  <si>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</si>
  <si>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</si>
  <si>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</si>
  <si>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</si>
  <si>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</si>
  <si>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</si>
  <si>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</si>
  <si>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</si>
  <si>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</si>
  <si>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</si>
  <si>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</si>
  <si>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</si>
  <si>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</si>
  <si>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</si>
  <si>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</si>
  <si>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</si>
  <si>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</si>
  <si>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</si>
  <si>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</si>
  <si>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</si>
  <si>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</si>
  <si>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</si>
  <si>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</si>
  <si>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</si>
  <si>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</si>
  <si>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</si>
  <si>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</si>
  <si>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</si>
  <si>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</si>
  <si>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</si>
  <si>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</si>
  <si>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</si>
  <si>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</si>
  <si>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</si>
  <si>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</si>
  <si>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</si>
  <si>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</si>
  <si>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</si>
  <si>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</si>
  <si>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</si>
  <si>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</si>
  <si>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</si>
  <si>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</si>
  <si>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</si>
  <si>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</si>
  <si>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</si>
  <si>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</si>
  <si>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</si>
  <si>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</si>
  <si>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</si>
  <si>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</si>
  <si>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</si>
  <si>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</si>
  <si>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</si>
  <si>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</si>
  <si>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</si>
  <si>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</si>
  <si>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</si>
  <si>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</si>
  <si>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</si>
  <si>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</si>
  <si>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</si>
  <si>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</si>
  <si>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</si>
  <si>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</si>
  <si>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</si>
  <si>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</si>
  <si>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</si>
  <si>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</si>
  <si>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</si>
  <si>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</si>
  <si>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</si>
  <si>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</si>
  <si>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</si>
  <si>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</si>
  <si>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</si>
  <si>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</si>
  <si>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</si>
  <si>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</si>
  <si>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</si>
  <si>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</si>
  <si>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</si>
  <si>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</si>
  <si>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</si>
  <si>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</si>
  <si>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</si>
  <si>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</si>
  <si>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</si>
  <si>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</si>
  <si>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</si>
  <si>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</si>
  <si>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</si>
  <si>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</si>
  <si>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</si>
  <si>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</si>
  <si>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</si>
  <si>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</si>
  <si>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</si>
  <si>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</si>
  <si>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</si>
  <si>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</si>
  <si>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</si>
  <si>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</si>
  <si>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</si>
  <si>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</si>
  <si>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</si>
  <si>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</si>
  <si>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</si>
  <si>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</si>
  <si>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</si>
  <si>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</si>
  <si>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</si>
  <si>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</si>
  <si>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</si>
  <si>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</si>
  <si>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</si>
  <si>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</si>
  <si>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</si>
  <si>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</si>
  <si>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</si>
  <si>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</si>
  <si>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</si>
  <si>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</si>
  <si>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</si>
  <si>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</si>
  <si>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</si>
  <si>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</si>
  <si>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</si>
  <si>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</si>
  <si>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</si>
  <si>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</si>
  <si>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</si>
  <si>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</si>
  <si>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</si>
  <si>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</si>
  <si>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</si>
  <si>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</si>
  <si>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</si>
  <si>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</si>
  <si>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</si>
  <si>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</si>
  <si>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</si>
  <si>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</si>
  <si>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</si>
  <si>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</si>
  <si>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</si>
  <si>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</si>
  <si>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</si>
  <si>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</si>
  <si>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</si>
  <si>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</si>
  <si>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</si>
  <si>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</si>
  <si>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</si>
  <si>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</si>
  <si>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</si>
  <si>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</si>
  <si>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</si>
  <si>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</si>
  <si>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</si>
  <si>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</si>
  <si>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</si>
  <si>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</si>
  <si>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</si>
  <si>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</si>
  <si>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</si>
  <si>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</si>
  <si>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</si>
  <si>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</si>
  <si>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</si>
  <si>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</si>
  <si>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</si>
  <si>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</si>
  <si>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</si>
  <si>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</si>
  <si>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</si>
  <si>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</si>
  <si>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</si>
  <si>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</si>
  <si>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</si>
  <si>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</si>
  <si>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</si>
  <si>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</si>
  <si>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</si>
  <si>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</si>
  <si>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</si>
  <si>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</si>
  <si>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</si>
  <si>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</si>
  <si>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</si>
  <si>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</si>
  <si>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</si>
  <si>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</si>
  <si>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</si>
  <si>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</si>
  <si>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</si>
  <si>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</si>
  <si>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</si>
  <si>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</si>
  <si>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</si>
  <si>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</si>
  <si>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</si>
  <si>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</si>
  <si>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</si>
  <si>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</si>
  <si>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</si>
  <si>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</si>
  <si>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</si>
  <si>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</si>
  <si>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</si>
  <si>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</si>
  <si>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</si>
  <si>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</si>
  <si>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</si>
  <si>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</si>
  <si>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</si>
  <si>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</si>
  <si>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</si>
  <si>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</si>
  <si>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</si>
  <si>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</si>
  <si>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</si>
  <si>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</si>
  <si>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</si>
  <si>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</si>
  <si>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</si>
  <si>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</si>
  <si>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</si>
  <si>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</si>
  <si>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</si>
  <si>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</si>
  <si>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</si>
  <si>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</si>
  <si>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</si>
  <si>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</si>
  <si>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</si>
  <si>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</si>
  <si>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</si>
  <si>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</si>
  <si>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</si>
  <si>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</si>
  <si>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</si>
  <si>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</si>
  <si>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</si>
  <si>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</si>
  <si>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</si>
  <si>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</si>
  <si>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</si>
  <si>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</si>
  <si>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</si>
  <si>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</si>
  <si>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</si>
  <si>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</si>
  <si>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</si>
  <si>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</si>
  <si>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</si>
  <si>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</si>
  <si>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</si>
  <si>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</si>
  <si>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</si>
  <si>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</si>
  <si>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</si>
  <si>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</si>
  <si>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</si>
  <si>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</si>
  <si>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</si>
  <si>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</si>
  <si>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</si>
  <si>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</si>
  <si>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</si>
  <si>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</si>
  <si>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</si>
  <si>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</si>
  <si>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</si>
  <si>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</si>
  <si>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</si>
  <si>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</si>
  <si>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</si>
  <si>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</si>
  <si>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</si>
  <si>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</si>
  <si>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</si>
  <si>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</si>
  <si>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</si>
  <si>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</si>
  <si>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</si>
  <si>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</si>
  <si>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</si>
  <si>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</si>
  <si>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</si>
  <si>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</si>
  <si>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</si>
  <si>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</si>
  <si>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</si>
  <si>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</si>
  <si>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</si>
  <si>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</si>
  <si>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</si>
  <si>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</si>
  <si>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</si>
  <si>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</si>
  <si>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</si>
  <si>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</si>
  <si>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</si>
  <si>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</si>
  <si>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</si>
  <si>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</si>
  <si>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</si>
  <si>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</si>
  <si>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</si>
  <si>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</si>
  <si>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</si>
  <si>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</si>
  <si>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</si>
  <si>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</si>
  <si>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</si>
  <si>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</si>
  <si>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</si>
  <si>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</si>
  <si>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</si>
  <si>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</si>
  <si>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</si>
  <si>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</si>
  <si>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</si>
  <si>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</si>
  <si>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</si>
  <si>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</si>
  <si>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</si>
  <si>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</si>
  <si>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</si>
  <si>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</si>
  <si>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</si>
  <si>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</si>
  <si>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</si>
  <si>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</si>
  <si>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</si>
  <si>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</si>
  <si>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</si>
  <si>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</si>
  <si>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</si>
  <si>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</si>
  <si>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</si>
  <si>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</si>
  <si>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</si>
  <si>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</si>
  <si>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</si>
  <si>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</si>
  <si>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</si>
  <si>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</si>
  <si>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</si>
  <si>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</si>
  <si>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</si>
  <si>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</si>
  <si>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</si>
  <si>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</si>
  <si>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</si>
  <si>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</si>
  <si>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</si>
  <si>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</si>
  <si>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</si>
  <si>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</si>
  <si>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</si>
  <si>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</si>
  <si>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</si>
  <si>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</si>
  <si>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</si>
  <si>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</si>
  <si>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</si>
  <si>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</si>
  <si>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</si>
  <si>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</si>
  <si>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</si>
  <si>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</si>
  <si>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</si>
  <si>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</si>
  <si>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</si>
  <si>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</si>
  <si>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</si>
  <si>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</si>
  <si>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</si>
  <si>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</si>
  <si>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</si>
  <si>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</si>
  <si>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</si>
  <si>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</si>
  <si>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</si>
  <si>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</si>
  <si>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</si>
  <si>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</si>
  <si>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</si>
  <si>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</si>
  <si>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</si>
  <si>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</si>
  <si>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</si>
  <si>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</si>
  <si>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</si>
  <si>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</si>
  <si>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</si>
  <si>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</si>
  <si>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</si>
  <si>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</si>
  <si>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</si>
  <si>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</si>
  <si>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</si>
  <si>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</si>
  <si>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</si>
  <si>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</si>
  <si>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</si>
  <si>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</si>
  <si>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</si>
  <si>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</si>
  <si>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</si>
  <si>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</si>
  <si>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</si>
  <si>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</si>
  <si>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</si>
  <si>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</si>
  <si>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</si>
  <si>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</si>
  <si>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</si>
  <si>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</si>
  <si>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</si>
  <si>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</si>
  <si>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</si>
  <si>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</si>
  <si>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</si>
  <si>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</si>
  <si>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</si>
  <si>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</si>
  <si>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</si>
  <si>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</si>
  <si>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</si>
  <si>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</si>
  <si>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</si>
  <si>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</si>
  <si>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</si>
  <si>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</si>
  <si>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</si>
  <si>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</si>
  <si>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</si>
  <si>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</si>
  <si>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</si>
  <si>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</si>
  <si>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</si>
  <si>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</si>
  <si>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</si>
  <si>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</si>
  <si>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</si>
  <si>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</si>
  <si>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</si>
  <si>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</si>
  <si>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</si>
  <si>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</si>
  <si>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</si>
  <si>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</si>
  <si>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</si>
  <si>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</si>
  <si>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</si>
  <si>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</si>
  <si>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</si>
  <si>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</si>
  <si>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</si>
  <si>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</si>
  <si>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</si>
  <si>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</si>
  <si>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</si>
  <si>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</si>
  <si>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</si>
  <si>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</si>
  <si>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</si>
  <si>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</si>
  <si>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</si>
  <si>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</si>
  <si>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</si>
  <si>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</si>
  <si>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</si>
  <si>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</si>
  <si>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</si>
  <si>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</si>
  <si>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</si>
  <si>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</si>
  <si>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</si>
  <si>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</si>
  <si>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</si>
  <si>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</si>
  <si>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</si>
  <si>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</si>
  <si>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</si>
  <si>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</si>
  <si>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</si>
  <si>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</si>
  <si>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</si>
  <si>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</si>
  <si>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</si>
  <si>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</si>
  <si>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</si>
  <si>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</si>
  <si>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</si>
  <si>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</si>
  <si>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</si>
  <si>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</si>
  <si>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</si>
  <si>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</si>
  <si>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</si>
  <si>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</si>
  <si>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</si>
  <si>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</si>
  <si>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</si>
  <si>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</si>
  <si>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</si>
  <si>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</si>
  <si>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</si>
  <si>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</si>
  <si>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</si>
  <si>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</si>
  <si>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</si>
  <si>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</si>
  <si>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</si>
  <si>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</si>
  <si>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</si>
  <si>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</si>
  <si>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</si>
  <si>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</si>
  <si>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</si>
  <si>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</si>
  <si>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</si>
  <si>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</si>
  <si>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</si>
  <si>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</si>
  <si>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</si>
  <si>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</si>
  <si>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</si>
  <si>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</si>
  <si>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</si>
  <si>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</si>
  <si>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</si>
  <si>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</si>
  <si>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</si>
  <si>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</si>
  <si>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</si>
  <si>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</si>
  <si>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</si>
  <si>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</si>
  <si>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</si>
  <si>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</si>
  <si>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</si>
  <si>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</si>
  <si>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</si>
  <si>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</si>
  <si>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</si>
  <si>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</si>
  <si>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</si>
  <si>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</si>
  <si>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</si>
  <si>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</si>
  <si>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</si>
  <si>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</si>
  <si>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</si>
  <si>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</si>
  <si>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</si>
  <si>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</si>
  <si>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</si>
  <si>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</si>
  <si>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</si>
  <si>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</si>
  <si>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</si>
  <si>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</si>
  <si>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</si>
  <si>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</si>
  <si>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</si>
  <si>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</si>
  <si>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</si>
  <si>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</si>
  <si>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</si>
  <si>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</si>
  <si>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</si>
  <si>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</si>
  <si>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</si>
  <si>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</si>
  <si>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</si>
  <si>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</si>
  <si>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</si>
  <si>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</si>
  <si>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</si>
  <si>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</si>
  <si>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</si>
  <si>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</si>
  <si>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</si>
  <si>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</si>
  <si>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</si>
  <si>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</si>
  <si>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</si>
  <si>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</si>
  <si>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</si>
  <si>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</si>
  <si>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</si>
  <si>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</si>
  <si>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</si>
  <si>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</si>
  <si>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</si>
  <si>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</si>
  <si>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</si>
  <si>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</si>
  <si>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</si>
  <si>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</si>
  <si>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</si>
  <si>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</si>
  <si>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</si>
  <si>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</si>
  <si>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</si>
  <si>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</si>
  <si>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</si>
  <si>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</si>
  <si>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</si>
  <si>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</si>
  <si>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</si>
  <si>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</si>
  <si>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</si>
  <si>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</si>
  <si>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</si>
  <si>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</si>
  <si>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</si>
  <si>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</si>
  <si>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</si>
  <si>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</si>
  <si>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</si>
  <si>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</si>
  <si>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</si>
  <si>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</si>
  <si>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</si>
  <si>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</si>
  <si>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</si>
  <si>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</si>
  <si>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</si>
  <si>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</si>
  <si>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</si>
  <si>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</si>
  <si>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</si>
  <si>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</si>
  <si>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</si>
  <si>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</si>
  <si>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</si>
  <si>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</si>
  <si>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</si>
  <si>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</si>
  <si>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</si>
  <si>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</si>
  <si>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</si>
  <si>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</si>
  <si>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</si>
  <si>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</si>
  <si>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</si>
  <si>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</si>
  <si>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</si>
  <si>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</si>
  <si>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</si>
  <si>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</si>
  <si>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</si>
  <si>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</si>
  <si>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</si>
  <si>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</si>
  <si>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</si>
  <si>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</si>
  <si>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</si>
  <si>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</si>
  <si>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</si>
  <si>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</si>
  <si>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</si>
  <si>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</si>
  <si>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</si>
  <si>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</si>
  <si>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</si>
  <si>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</si>
  <si>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</si>
  <si>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</si>
  <si>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</si>
  <si>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</si>
  <si>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</si>
  <si>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</si>
  <si>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</si>
  <si>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</si>
  <si>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</si>
  <si>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</si>
  <si>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</si>
  <si>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</si>
  <si>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</si>
  <si>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</si>
  <si>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</si>
  <si>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</si>
  <si>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</si>
  <si>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</si>
  <si>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</si>
  <si>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</si>
  <si>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</si>
  <si>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</si>
  <si>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</si>
  <si>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</si>
  <si>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</si>
  <si>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</si>
  <si>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</si>
  <si>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</si>
  <si>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</si>
  <si>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</si>
  <si>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</si>
  <si>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</si>
  <si>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</si>
  <si>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</si>
  <si>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</si>
  <si>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</si>
  <si>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</si>
  <si>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</si>
  <si>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</si>
  <si>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</si>
  <si>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</si>
  <si>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</si>
  <si>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</si>
  <si>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</si>
  <si>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</si>
  <si>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</si>
  <si>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</si>
  <si>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</si>
  <si>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</si>
  <si>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</si>
  <si>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</si>
  <si>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</si>
  <si>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</si>
  <si>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</si>
  <si>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</si>
  <si>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</si>
  <si>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</si>
  <si>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</si>
  <si>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</si>
  <si>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</si>
  <si>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</si>
  <si>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</si>
  <si>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</si>
  <si>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</si>
  <si>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</si>
  <si>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</si>
  <si>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</si>
  <si>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</si>
  <si>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</si>
  <si>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</si>
  <si>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</si>
  <si>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</si>
  <si>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</si>
  <si>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</si>
  <si>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</si>
  <si>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</si>
  <si>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</si>
  <si>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</si>
  <si>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</si>
  <si>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</si>
  <si>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</si>
  <si>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</si>
  <si>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</si>
  <si>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</si>
  <si>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</si>
  <si>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</si>
  <si>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</si>
  <si>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</si>
  <si>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</si>
  <si>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</si>
  <si>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</si>
  <si>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</si>
  <si>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</si>
  <si>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</si>
  <si>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</si>
  <si>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</si>
  <si>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</si>
  <si>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</si>
  <si>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</si>
  <si>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</si>
  <si>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</si>
  <si>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</si>
  <si>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</si>
  <si>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</si>
  <si>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</si>
  <si>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</si>
  <si>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</si>
  <si>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</si>
  <si>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</si>
  <si>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</si>
  <si>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</si>
  <si>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</si>
  <si>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</si>
  <si>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</si>
  <si>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</si>
  <si>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</si>
  <si>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</si>
  <si>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</si>
  <si>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</si>
  <si>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</si>
  <si>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</si>
  <si>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</si>
  <si>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</si>
  <si>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</si>
  <si>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</si>
  <si>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</si>
  <si>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</si>
  <si>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</si>
  <si>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</si>
  <si>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</si>
  <si>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</si>
  <si>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</si>
  <si>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</si>
  <si>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</si>
  <si>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</si>
  <si>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</si>
  <si>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</si>
  <si>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</si>
  <si>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</si>
  <si>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</si>
  <si>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</si>
  <si>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</si>
  <si>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</si>
  <si>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</si>
  <si>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</si>
  <si>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</si>
  <si>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</si>
  <si>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</si>
  <si>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</si>
  <si>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</si>
  <si>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</si>
  <si>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</si>
  <si>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</si>
  <si>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</si>
  <si>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</si>
  <si>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</si>
  <si>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</si>
  <si>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</si>
  <si>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</si>
  <si>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</si>
  <si>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</si>
  <si>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</si>
  <si>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</si>
  <si>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</si>
  <si>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</si>
  <si>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</si>
  <si>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</si>
  <si>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</si>
  <si>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</si>
  <si>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</si>
  <si>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</si>
  <si>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</si>
  <si>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</si>
  <si>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</si>
  <si>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</si>
  <si>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</si>
  <si>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</si>
  <si>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</si>
  <si>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</si>
  <si>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</si>
  <si>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</si>
  <si>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</si>
  <si>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</si>
  <si>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</si>
  <si>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</si>
  <si>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</si>
  <si>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</si>
  <si>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</si>
  <si>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</si>
  <si>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</si>
  <si>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</si>
  <si>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</si>
  <si>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</si>
  <si>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</si>
  <si>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</si>
  <si>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</si>
  <si>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</si>
  <si>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</si>
  <si>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</si>
  <si>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</si>
  <si>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</si>
  <si>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</si>
  <si>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</si>
  <si>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</si>
  <si>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</si>
  <si>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</si>
  <si>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</si>
  <si>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</si>
  <si>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</si>
  <si>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</si>
  <si>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</si>
  <si>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</si>
  <si>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</si>
  <si>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</si>
  <si>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</si>
  <si>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</si>
  <si>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</si>
  <si>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</si>
  <si>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</si>
  <si>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</si>
  <si>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</si>
  <si>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</si>
  <si>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</si>
  <si>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</si>
  <si>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</si>
  <si>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</si>
  <si>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</si>
  <si>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</si>
  <si>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</si>
  <si>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</si>
  <si>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</si>
  <si>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</si>
  <si>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</si>
  <si>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</si>
  <si>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</si>
  <si>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</si>
  <si>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</si>
  <si>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</si>
  <si>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</si>
  <si>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</si>
  <si>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</si>
  <si>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</si>
  <si>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</si>
  <si>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</si>
  <si>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</si>
  <si>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</si>
  <si>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</si>
  <si>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</si>
  <si>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</si>
  <si>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</si>
  <si>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</si>
  <si>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</si>
  <si>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</si>
  <si>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</si>
  <si>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</si>
  <si>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</si>
  <si>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</si>
  <si>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</si>
  <si>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</si>
  <si>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</si>
  <si>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</si>
  <si>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</si>
  <si>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</si>
  <si>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</si>
  <si>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</si>
  <si>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</si>
  <si>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</si>
  <si>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</si>
  <si>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</si>
  <si>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</si>
  <si>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</si>
  <si>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</si>
  <si>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</si>
  <si>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</si>
  <si>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</si>
  <si>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</si>
  <si>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</si>
  <si>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</si>
  <si>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</si>
  <si>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</si>
  <si>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</si>
  <si>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</si>
  <si>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</si>
  <si>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</si>
  <si>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</si>
  <si>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</si>
  <si>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</si>
  <si>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</si>
  <si>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</si>
  <si>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</si>
  <si>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</si>
  <si>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</si>
  <si>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</si>
  <si>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</si>
  <si>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</si>
  <si>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</si>
  <si>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</si>
  <si>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</si>
  <si>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</si>
  <si>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</si>
  <si>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</si>
  <si>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</si>
  <si>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</si>
  <si>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</si>
  <si>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</si>
  <si>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</si>
  <si>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</si>
  <si>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</si>
  <si>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</si>
  <si>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</si>
  <si>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</si>
  <si>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</si>
  <si>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</si>
  <si>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</si>
  <si>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</si>
  <si>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</si>
  <si>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</si>
  <si>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</si>
  <si>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</si>
  <si>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</si>
  <si>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</si>
  <si>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</si>
  <si>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</si>
  <si>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</si>
  <si>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</si>
  <si>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</si>
  <si>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</si>
  <si>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</si>
  <si>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</si>
  <si>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</si>
  <si>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</si>
  <si>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</si>
  <si>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</si>
  <si>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</si>
  <si>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</si>
  <si>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</si>
  <si>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</si>
  <si>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</si>
  <si>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</si>
  <si>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</si>
  <si>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</si>
  <si>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</si>
  <si>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</si>
  <si>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</si>
  <si>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</si>
  <si>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</si>
  <si>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</si>
  <si>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</si>
  <si>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</si>
  <si>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</si>
  <si>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</si>
  <si>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</si>
  <si>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</si>
  <si>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</si>
  <si>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</si>
  <si>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</si>
  <si>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</si>
  <si>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</si>
  <si>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</si>
  <si>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</si>
  <si>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</si>
  <si>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</si>
  <si>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</si>
  <si>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</si>
  <si>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</si>
  <si>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</si>
  <si>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</si>
  <si>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</si>
  <si>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</si>
  <si>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</si>
  <si>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</si>
  <si>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</si>
  <si>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</si>
  <si>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</si>
  <si>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</si>
  <si>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</si>
  <si>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</si>
  <si>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</si>
  <si>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</si>
  <si>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</si>
  <si>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</si>
  <si>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</si>
  <si>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</si>
  <si>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</si>
  <si>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</si>
  <si>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</si>
  <si>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</si>
  <si>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</si>
  <si>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</si>
  <si>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</si>
  <si>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</si>
  <si>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</si>
  <si>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</si>
  <si>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</si>
  <si>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</si>
  <si>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</si>
  <si>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</si>
  <si>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</si>
  <si>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</si>
  <si>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</si>
  <si>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</si>
  <si>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</si>
  <si>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</si>
  <si>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</si>
  <si>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</si>
  <si>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</si>
  <si>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</si>
  <si>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</si>
  <si>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</si>
  <si>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</si>
  <si>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</si>
  <si>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</si>
  <si>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</si>
  <si>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</si>
  <si>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</si>
  <si>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</si>
  <si>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</si>
  <si>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</si>
  <si>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</si>
  <si>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</si>
  <si>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</si>
  <si>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</si>
  <si>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</si>
  <si>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</si>
  <si>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</si>
  <si>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</si>
  <si>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</si>
  <si>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</si>
  <si>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</si>
  <si>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</si>
  <si>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</si>
  <si>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</si>
  <si>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</si>
  <si>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</si>
  <si>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</si>
  <si>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</si>
  <si>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</si>
  <si>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</si>
  <si>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</si>
  <si>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</si>
  <si>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</si>
  <si>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</si>
  <si>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</si>
  <si>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</si>
  <si>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</si>
  <si>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</si>
  <si>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</si>
  <si>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</si>
  <si>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</si>
  <si>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</si>
  <si>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</si>
  <si>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</si>
  <si>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</si>
  <si>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</si>
  <si>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</si>
  <si>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</si>
  <si>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</si>
  <si>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</si>
  <si>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</si>
  <si>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</si>
  <si>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</si>
  <si>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</si>
  <si>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</si>
  <si>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</si>
  <si>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</si>
  <si>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</si>
  <si>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</si>
  <si>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</si>
  <si>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</si>
  <si>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</si>
  <si>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</si>
  <si>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</si>
  <si>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</si>
  <si>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</si>
  <si>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</si>
  <si>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</si>
  <si>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</si>
  <si>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</si>
  <si>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</si>
  <si>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</si>
  <si>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</si>
  <si>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</si>
  <si>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</si>
  <si>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</si>
  <si>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</si>
  <si>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</si>
  <si>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</si>
  <si>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</si>
  <si>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</si>
  <si>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</si>
  <si>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</si>
  <si>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</si>
  <si>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</si>
  <si>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</si>
  <si>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</si>
  <si>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</si>
  <si>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</si>
  <si>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</si>
  <si>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</si>
  <si>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</si>
  <si>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</si>
  <si>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</si>
  <si>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</si>
  <si>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</si>
  <si>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</si>
  <si>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</si>
  <si>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</si>
  <si>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</si>
  <si>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</si>
  <si>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</si>
  <si>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</si>
  <si>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</si>
  <si>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</si>
  <si>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</si>
  <si>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</si>
  <si>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</si>
  <si>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</si>
  <si>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</si>
  <si>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</si>
  <si>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</si>
  <si>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</si>
  <si>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</si>
  <si>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</si>
  <si>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</si>
  <si>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</si>
  <si>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</si>
  <si>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</si>
  <si>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</si>
  <si>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</si>
  <si>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</si>
  <si>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</si>
  <si>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</si>
  <si>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</si>
  <si>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</si>
  <si>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</si>
  <si>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</si>
  <si>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</si>
  <si>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</si>
  <si>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</si>
  <si>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</si>
  <si>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</si>
  <si>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</si>
  <si>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</si>
  <si>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</si>
  <si>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</si>
  <si>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</si>
  <si>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</si>
  <si>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</si>
  <si>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</si>
  <si>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</si>
  <si>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</si>
  <si>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</si>
  <si>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</si>
  <si>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</si>
  <si>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</si>
  <si>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</si>
  <si>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</si>
  <si>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</si>
  <si>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</si>
  <si>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</si>
  <si>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</si>
  <si>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</si>
  <si>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</si>
  <si>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</si>
  <si>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</si>
  <si>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</si>
  <si>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</si>
  <si>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</si>
  <si>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</si>
  <si>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</si>
  <si>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</si>
  <si>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</si>
  <si>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</si>
  <si>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</si>
  <si>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</si>
  <si>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</si>
  <si>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</si>
  <si>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</si>
  <si>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</si>
  <si>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</si>
  <si>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</si>
  <si>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</si>
  <si>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</si>
  <si>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</si>
  <si>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</si>
  <si>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</si>
  <si>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</si>
  <si>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</si>
  <si>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</si>
  <si>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</si>
  <si>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</si>
  <si>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</si>
  <si>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</si>
  <si>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</si>
  <si>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</si>
  <si>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</si>
  <si>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</si>
  <si>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</si>
  <si>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</si>
  <si>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</si>
  <si>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</si>
  <si>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</si>
  <si>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</si>
  <si>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</si>
  <si>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</si>
  <si>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</si>
  <si>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</si>
  <si>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</si>
  <si>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</si>
  <si>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</si>
  <si>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</si>
  <si>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</si>
  <si>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</si>
  <si>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</si>
  <si>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</si>
  <si>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</si>
  <si>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</si>
  <si>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</si>
  <si>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</si>
  <si>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</si>
  <si>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</si>
  <si>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</si>
  <si>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</si>
  <si>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</si>
  <si>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</si>
  <si>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</si>
  <si>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</si>
  <si>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</si>
  <si>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</si>
  <si>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</si>
  <si>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</si>
  <si>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</si>
  <si>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</si>
  <si>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</si>
  <si>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</si>
  <si>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</si>
  <si>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</si>
  <si>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</si>
  <si>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</si>
  <si>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</si>
  <si>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</si>
  <si>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</si>
  <si>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</si>
  <si>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</si>
  <si>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</si>
  <si>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</si>
  <si>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</si>
  <si>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</si>
  <si>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</si>
  <si>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</si>
  <si>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</si>
  <si>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</si>
  <si>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</si>
  <si>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</si>
  <si>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</si>
  <si>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</si>
  <si>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</si>
  <si>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</si>
  <si>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</si>
  <si>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</si>
  <si>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</si>
  <si>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</si>
  <si>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</si>
  <si>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</si>
  <si>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</si>
  <si>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</si>
  <si>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</si>
  <si>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</si>
  <si>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</si>
  <si>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</si>
  <si>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</si>
  <si>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</si>
  <si>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</si>
  <si>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</si>
  <si>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</si>
  <si>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</si>
  <si>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</si>
  <si>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</si>
  <si>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</si>
  <si>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</si>
  <si>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</si>
  <si>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</si>
  <si>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</si>
  <si>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</si>
  <si>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</si>
  <si>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</si>
  <si>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</si>
  <si>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</si>
  <si>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</si>
  <si>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</si>
  <si>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</si>
  <si>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</si>
  <si>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</si>
  <si>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</si>
  <si>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</si>
  <si>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</si>
  <si>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</si>
  <si>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</si>
  <si>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</si>
  <si>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</si>
  <si>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</si>
  <si>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</si>
  <si>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</si>
  <si>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</si>
  <si>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</si>
  <si>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</si>
  <si>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</si>
  <si>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</si>
  <si>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</si>
  <si>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</si>
  <si>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</si>
  <si>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</si>
  <si>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</si>
  <si>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</si>
  <si>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</si>
  <si>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</si>
  <si>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</si>
  <si>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</si>
  <si>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</si>
  <si>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</si>
  <si>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</si>
  <si>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</si>
  <si>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</si>
  <si>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</si>
  <si>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</si>
  <si>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</si>
  <si>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</si>
  <si>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</si>
  <si>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</si>
  <si>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</si>
  <si>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</si>
  <si>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</si>
  <si>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</si>
  <si>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</si>
  <si>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</si>
  <si>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</si>
  <si>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</si>
  <si>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</si>
  <si>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</si>
  <si>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</si>
  <si>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</si>
  <si>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</si>
  <si>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</si>
  <si>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</si>
  <si>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</si>
  <si>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</si>
  <si>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</si>
  <si>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</si>
  <si>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</si>
  <si>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</si>
  <si>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</si>
  <si>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</si>
  <si>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</si>
  <si>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</si>
  <si>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</si>
  <si>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</si>
  <si>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</si>
  <si>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</si>
  <si>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</si>
  <si>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</si>
  <si>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</si>
  <si>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</si>
  <si>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</si>
  <si>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</si>
  <si>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</si>
  <si>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</si>
  <si>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</si>
  <si>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</si>
  <si>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</si>
  <si>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</si>
  <si>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</si>
  <si>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</si>
  <si>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</si>
  <si>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</si>
  <si>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</si>
  <si>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</si>
  <si>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</si>
  <si>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</si>
  <si>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</si>
  <si>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</si>
  <si>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</si>
  <si>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</si>
  <si>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</si>
  <si>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</si>
  <si>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</si>
  <si>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</si>
  <si>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</si>
  <si>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</si>
  <si>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</si>
  <si>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</si>
  <si>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</si>
  <si>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</si>
  <si>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</si>
  <si>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</si>
  <si>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</si>
  <si>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</si>
  <si>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</si>
  <si>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</si>
  <si>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</si>
  <si>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</si>
  <si>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</si>
  <si>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</si>
  <si>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</si>
  <si>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</si>
  <si>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</si>
  <si>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</si>
  <si>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</si>
  <si>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</si>
  <si>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</si>
  <si>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</si>
  <si>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</si>
  <si>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</si>
  <si>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</si>
  <si>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</si>
  <si>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</si>
  <si>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</si>
  <si>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</si>
  <si>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</si>
  <si>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</si>
  <si>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</si>
  <si>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</si>
  <si>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</si>
  <si>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</si>
  <si>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</si>
  <si>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</si>
  <si>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</si>
  <si>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</si>
  <si>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</si>
  <si>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</si>
  <si>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</si>
  <si>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</si>
  <si>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</si>
  <si>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</si>
  <si>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</si>
  <si>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</si>
  <si>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</si>
  <si>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</si>
  <si>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</si>
  <si>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</si>
  <si>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</si>
  <si>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</si>
  <si>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</si>
  <si>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</si>
  <si>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</si>
  <si>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</si>
  <si>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</si>
  <si>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</si>
  <si>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</si>
  <si>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</si>
  <si>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</si>
  <si>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</si>
  <si>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</si>
  <si>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</si>
  <si>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</si>
  <si>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</si>
  <si>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</si>
  <si>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</si>
  <si>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</si>
  <si>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</si>
  <si>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</si>
  <si>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</si>
  <si>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</si>
  <si>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</si>
  <si>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</si>
  <si>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</si>
  <si>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</si>
  <si>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</si>
  <si>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</si>
  <si>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</si>
  <si>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</si>
  <si>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</si>
  <si>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</si>
  <si>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</si>
  <si>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</si>
  <si>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</si>
  <si>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</si>
  <si>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</si>
  <si>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</si>
  <si>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</si>
  <si>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</si>
  <si>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</si>
  <si>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</si>
  <si>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</si>
  <si>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</si>
  <si>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</si>
  <si>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</si>
  <si>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</si>
  <si>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</si>
  <si>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</si>
  <si>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</si>
  <si>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</si>
  <si>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</si>
  <si>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</si>
  <si>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</si>
  <si>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</si>
  <si>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</si>
  <si>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</si>
  <si>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</si>
  <si>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</si>
  <si>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</si>
  <si>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</si>
  <si>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</si>
  <si>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</si>
  <si>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</si>
  <si>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</si>
  <si>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</si>
  <si>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</si>
  <si>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</si>
  <si>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</si>
  <si>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</si>
  <si>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</si>
  <si>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</si>
  <si>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</si>
  <si>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</si>
  <si>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</si>
  <si>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</si>
  <si>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</si>
  <si>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</si>
  <si>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</si>
  <si>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</si>
  <si>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</si>
  <si>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</si>
  <si>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</si>
  <si>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</si>
  <si>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</si>
  <si>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</si>
  <si>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</si>
  <si>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</si>
  <si>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</si>
  <si>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</si>
  <si>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</si>
  <si>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</si>
  <si>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</si>
  <si>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</si>
  <si>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</si>
  <si>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</si>
  <si>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</si>
  <si>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</si>
  <si>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</si>
  <si>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</si>
  <si>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</si>
  <si>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</si>
  <si>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</si>
  <si>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</si>
  <si>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</si>
  <si>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</si>
  <si>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</si>
  <si>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</si>
  <si>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</si>
  <si>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</si>
  <si>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</si>
  <si>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</si>
  <si>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</si>
  <si>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</si>
  <si>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</si>
  <si>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</si>
  <si>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</si>
  <si>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</si>
  <si>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</si>
  <si>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</si>
  <si>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</si>
  <si>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</si>
  <si>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</si>
  <si>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</si>
  <si>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</si>
  <si>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</si>
  <si>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</si>
  <si>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</si>
  <si>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</si>
  <si>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</si>
  <si>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</si>
  <si>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</si>
  <si>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</si>
  <si>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</si>
  <si>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</si>
  <si>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</si>
  <si>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</si>
  <si>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</si>
  <si>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</si>
  <si>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</si>
  <si>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</si>
  <si>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</si>
  <si>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</si>
  <si>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</si>
  <si>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</si>
  <si>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</si>
  <si>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</si>
  <si>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</si>
  <si>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</si>
  <si>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</si>
  <si>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</si>
  <si>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</si>
  <si>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</si>
  <si>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</si>
  <si>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</si>
  <si>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</si>
  <si>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</si>
  <si>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</si>
  <si>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</si>
  <si>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</si>
  <si>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</si>
  <si>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</si>
  <si>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</si>
  <si>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</si>
  <si>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</si>
  <si>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</si>
  <si>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</si>
  <si>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</si>
  <si>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</si>
  <si>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</si>
  <si>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</si>
  <si>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</si>
  <si>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</si>
  <si>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</si>
  <si>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</si>
  <si>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</si>
  <si>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</si>
  <si>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</si>
  <si>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</si>
  <si>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</si>
  <si>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</si>
  <si>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</si>
  <si>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</si>
  <si>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</si>
  <si>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</si>
  <si>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</si>
  <si>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</si>
  <si>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</si>
  <si>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</si>
  <si>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</si>
  <si>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</si>
  <si>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</si>
  <si>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</si>
  <si>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</si>
  <si>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</si>
  <si>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</si>
  <si>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</si>
  <si>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</si>
  <si>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</si>
  <si>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</si>
  <si>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</si>
  <si>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</si>
  <si>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</si>
  <si>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</si>
  <si>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</si>
  <si>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</si>
  <si>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</si>
  <si>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</si>
  <si>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</si>
  <si>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</si>
  <si>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</si>
  <si>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</si>
  <si>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</si>
  <si>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</si>
  <si>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</si>
  <si>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</si>
  <si>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</si>
  <si>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</si>
  <si>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</si>
  <si>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</si>
  <si>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</si>
  <si>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</si>
  <si>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</si>
  <si>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</si>
  <si>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</si>
  <si>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</si>
  <si>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</si>
  <si>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</si>
  <si>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</si>
  <si>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</si>
  <si>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</si>
  <si>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</si>
  <si>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</si>
  <si>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</si>
  <si>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</si>
  <si>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</si>
  <si>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</si>
  <si>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</si>
  <si>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</si>
  <si>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</si>
  <si>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</si>
  <si>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</si>
  <si>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</si>
  <si>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</si>
  <si>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</si>
  <si>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</si>
  <si>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</si>
  <si>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</si>
  <si>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</si>
  <si>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</si>
  <si>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</si>
  <si>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</si>
  <si>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</si>
  <si>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</si>
  <si>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</si>
  <si>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</si>
  <si>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</si>
  <si>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</si>
  <si>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</si>
  <si>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</si>
  <si>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</si>
  <si>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</si>
  <si>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</si>
  <si>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</si>
  <si>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</si>
  <si>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</si>
  <si>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</si>
  <si>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</si>
  <si>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</si>
  <si>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</si>
  <si>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</si>
  <si>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</si>
  <si>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</si>
  <si>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</si>
  <si>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</si>
  <si>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</si>
  <si>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</si>
  <si>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</si>
  <si>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</si>
  <si>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</si>
  <si>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</si>
  <si>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</si>
  <si>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</si>
  <si>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</si>
  <si>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</si>
  <si>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</si>
  <si>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</si>
  <si>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</si>
  <si>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</si>
  <si>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</si>
  <si>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</si>
  <si>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</si>
  <si>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</si>
  <si>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</si>
  <si>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</si>
  <si>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</si>
  <si>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</si>
  <si>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</si>
  <si>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</si>
  <si>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</si>
  <si>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</si>
  <si>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</si>
  <si>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</si>
  <si>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</si>
  <si>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</si>
  <si>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</si>
  <si>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</si>
  <si>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</si>
  <si>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</si>
  <si>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</si>
  <si>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</si>
  <si>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</si>
  <si>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</si>
  <si>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</si>
  <si>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</si>
  <si>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</si>
  <si>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</si>
  <si>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</si>
  <si>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</si>
  <si>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</si>
  <si>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</si>
  <si>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</si>
  <si>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</si>
  <si>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</si>
  <si>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</si>
  <si>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</si>
  <si>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</si>
  <si>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</si>
  <si>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</si>
  <si>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</si>
  <si>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</si>
  <si>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</si>
  <si>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</si>
  <si>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</si>
  <si>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</si>
  <si>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</si>
  <si>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</si>
  <si>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</si>
  <si>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</si>
  <si>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</si>
  <si>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</si>
  <si>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</si>
  <si>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</si>
  <si>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</si>
  <si>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</si>
  <si>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</si>
  <si>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</si>
  <si>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</si>
  <si>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</si>
  <si>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</si>
  <si>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</si>
  <si>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</si>
  <si>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</si>
  <si>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</si>
  <si>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</si>
  <si>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</si>
  <si>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</si>
  <si>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</si>
  <si>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</si>
  <si>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</si>
  <si>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</si>
  <si>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</si>
  <si>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</si>
  <si>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</si>
  <si>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</si>
  <si>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</si>
  <si>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</si>
  <si>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</si>
  <si>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</si>
  <si>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</si>
  <si>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</si>
  <si>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</si>
  <si>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</si>
  <si>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</si>
  <si>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</si>
  <si>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</si>
  <si>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</si>
  <si>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</si>
  <si>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</si>
  <si>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</si>
  <si>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</si>
  <si>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</si>
  <si>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</si>
  <si>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</si>
  <si>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</si>
  <si>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</si>
  <si>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</si>
  <si>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</si>
  <si>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</si>
  <si>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</si>
  <si>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</si>
  <si>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</si>
  <si>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</si>
  <si>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</si>
  <si>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</si>
  <si>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</si>
  <si>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</si>
  <si>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</si>
  <si>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</si>
  <si>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</si>
  <si>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</si>
  <si>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</si>
  <si>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</si>
  <si>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</si>
  <si>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</si>
  <si>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</si>
  <si>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</si>
  <si>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</si>
  <si>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</si>
  <si>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</si>
  <si>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</si>
  <si>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</si>
  <si>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</si>
  <si>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</si>
  <si>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</si>
  <si>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</si>
  <si>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</si>
  <si>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</si>
  <si>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</si>
  <si>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</si>
  <si>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</si>
  <si>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</si>
  <si>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</si>
  <si>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</si>
  <si>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</si>
  <si>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</si>
  <si>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</si>
  <si>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</si>
  <si>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</si>
  <si>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</si>
  <si>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</si>
  <si>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</si>
  <si>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</si>
  <si>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</si>
  <si>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</si>
  <si>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</si>
  <si>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</si>
  <si>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</si>
  <si>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</si>
  <si>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</si>
  <si>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</si>
  <si>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</si>
  <si>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</si>
  <si>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</si>
  <si>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</si>
  <si>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</si>
  <si>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</si>
  <si>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</si>
  <si>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</si>
  <si>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</si>
  <si>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</si>
  <si>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</si>
  <si>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</si>
  <si>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</si>
  <si>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</si>
  <si>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</si>
  <si>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</si>
  <si>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</si>
  <si>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</si>
  <si>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</si>
  <si>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</si>
  <si>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</si>
  <si>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</si>
  <si>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</si>
  <si>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</si>
  <si>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</si>
  <si>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</si>
  <si>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</si>
  <si>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</si>
  <si>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</si>
  <si>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</si>
  <si>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</si>
  <si>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</si>
  <si>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</si>
  <si>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</si>
  <si>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</si>
  <si>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</si>
  <si>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</si>
  <si>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</si>
  <si>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</si>
  <si>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</si>
  <si>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</si>
  <si>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</si>
  <si>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</si>
  <si>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</si>
  <si>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</si>
  <si>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</si>
  <si>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</si>
  <si>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</si>
  <si>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</si>
  <si>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</si>
  <si>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</si>
  <si>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</si>
  <si>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</si>
  <si>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</si>
  <si>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</si>
  <si>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</si>
  <si>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</si>
  <si>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</si>
  <si>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</si>
  <si>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</si>
  <si>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</si>
  <si>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</si>
  <si>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</si>
  <si>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</si>
  <si>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</si>
  <si>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</si>
  <si>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</si>
  <si>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</si>
  <si>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</si>
  <si>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</si>
  <si>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</si>
  <si>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</si>
  <si>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</si>
  <si>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</si>
  <si>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</si>
  <si>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</si>
  <si>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</si>
  <si>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</si>
  <si>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</si>
  <si>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</si>
  <si>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</si>
  <si>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</si>
  <si>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</si>
  <si>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</si>
  <si>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</si>
  <si>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</si>
  <si>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</si>
  <si>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</si>
  <si>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</si>
  <si>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</si>
  <si>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</si>
  <si>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</si>
  <si>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</si>
  <si>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</si>
  <si>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</si>
  <si>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</si>
  <si>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</si>
  <si>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</si>
  <si>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</si>
  <si>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</si>
  <si>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</si>
  <si>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</si>
  <si>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</si>
  <si>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</si>
  <si>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</si>
  <si>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</si>
  <si>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</si>
  <si>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</si>
  <si>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</si>
  <si>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</si>
  <si>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</si>
  <si>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</si>
  <si>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</si>
  <si>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</si>
  <si>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</si>
  <si>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</si>
  <si>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</si>
  <si>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</si>
  <si>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</si>
  <si>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</si>
  <si>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</si>
  <si>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</si>
  <si>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</si>
  <si>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</si>
  <si>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</si>
  <si>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</si>
  <si>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</si>
  <si>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</si>
  <si>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</si>
  <si>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</si>
  <si>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</si>
  <si>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</si>
  <si>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</si>
  <si>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</si>
  <si>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</si>
  <si>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</si>
  <si>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</si>
  <si>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</si>
  <si>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</si>
  <si>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</si>
  <si>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</si>
  <si>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</si>
  <si>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</si>
  <si>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</si>
  <si>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</si>
  <si>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</si>
  <si>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</si>
  <si>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</si>
  <si>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</si>
  <si>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</si>
  <si>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</si>
  <si>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</si>
  <si>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</si>
  <si>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</si>
  <si>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</si>
  <si>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</si>
  <si>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</si>
  <si>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</si>
  <si>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</si>
  <si>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</si>
  <si>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</si>
  <si>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</si>
  <si>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</si>
  <si>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</si>
  <si>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</si>
  <si>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</si>
  <si>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</si>
  <si>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</si>
  <si>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</si>
  <si>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</si>
  <si>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</si>
  <si>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</si>
  <si>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</si>
  <si>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</si>
  <si>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</si>
  <si>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</si>
  <si>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</si>
  <si>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</si>
  <si>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</si>
  <si>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</si>
  <si>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</si>
  <si>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</si>
  <si>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</si>
  <si>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</si>
  <si>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</si>
  <si>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</si>
  <si>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</si>
  <si>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</si>
  <si>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</si>
  <si>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</si>
  <si>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</si>
  <si>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</si>
  <si>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</si>
  <si>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</si>
  <si>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</si>
  <si>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</si>
  <si>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</si>
  <si>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</si>
  <si>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</si>
  <si>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</si>
  <si>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</si>
  <si>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</si>
  <si>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</si>
  <si>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</si>
  <si>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</si>
  <si>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</si>
  <si>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</si>
  <si>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</si>
  <si>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</si>
  <si>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</si>
  <si>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</si>
  <si>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</si>
  <si>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</si>
  <si>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</si>
  <si>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</si>
  <si>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</si>
  <si>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</si>
  <si>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</si>
  <si>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</si>
  <si>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</si>
  <si>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</si>
  <si>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</si>
  <si>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</si>
  <si>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</si>
  <si>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</si>
  <si>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</si>
  <si>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</si>
  <si>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</si>
  <si>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</si>
  <si>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</si>
  <si>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</si>
  <si>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</si>
  <si>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</si>
  <si>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</si>
  <si>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</si>
  <si>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</si>
  <si>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</si>
  <si>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</si>
  <si>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</si>
  <si>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</si>
  <si>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</si>
  <si>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</si>
  <si>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</si>
  <si>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</si>
  <si>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</si>
  <si>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</si>
  <si>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</si>
  <si>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</si>
  <si>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</si>
  <si>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</si>
  <si>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</si>
  <si>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</si>
  <si>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</si>
  <si>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</si>
  <si>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</si>
  <si>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</si>
  <si>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</si>
  <si>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</si>
  <si>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</si>
  <si>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</si>
  <si>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</si>
  <si>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</si>
  <si>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</si>
  <si>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</si>
  <si>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</si>
  <si>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</si>
  <si>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</si>
  <si>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</si>
  <si>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</si>
  <si>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</si>
  <si>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</si>
  <si>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</si>
  <si>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</si>
  <si>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</si>
  <si>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</si>
  <si>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</si>
  <si>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</si>
  <si>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</si>
  <si>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</si>
  <si>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</si>
  <si>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</si>
  <si>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</si>
  <si>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</si>
  <si>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</si>
  <si>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</si>
  <si>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</si>
  <si>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</si>
  <si>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</si>
  <si>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</si>
  <si>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</si>
  <si>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</si>
  <si>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</si>
  <si>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</si>
  <si>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</si>
  <si>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</si>
  <si>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</si>
  <si>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</si>
  <si>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</si>
  <si>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</si>
  <si>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</si>
  <si>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</si>
  <si>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</si>
  <si>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</si>
  <si>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</si>
  <si>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</si>
  <si>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</si>
  <si>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</si>
  <si>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</si>
  <si>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</si>
  <si>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</si>
  <si>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</si>
  <si>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</si>
  <si>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</si>
  <si>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</si>
  <si>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</si>
  <si>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</si>
  <si>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</si>
  <si>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</si>
  <si>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</si>
  <si>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</si>
  <si>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</si>
  <si>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</si>
  <si>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</si>
  <si>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</si>
  <si>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</si>
  <si>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</si>
  <si>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</si>
  <si>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</si>
  <si>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</si>
  <si>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</si>
  <si>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</si>
  <si>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</si>
  <si>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</si>
  <si>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</si>
  <si>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</si>
  <si>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</si>
  <si>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</si>
  <si>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</si>
  <si>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</si>
  <si>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</si>
  <si>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</si>
  <si>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</si>
  <si>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</si>
  <si>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</si>
  <si>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</si>
  <si>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</si>
  <si>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</si>
  <si>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</si>
  <si>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</si>
  <si>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</si>
  <si>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</si>
  <si>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</si>
  <si>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</si>
  <si>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</si>
  <si>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</si>
  <si>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</si>
  <si>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</si>
  <si>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</si>
  <si>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</si>
  <si>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</si>
  <si>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</si>
  <si>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</si>
  <si>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</si>
  <si>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</si>
  <si>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</si>
  <si>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</si>
  <si>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</si>
  <si>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</si>
  <si>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</si>
  <si>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</si>
  <si>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</si>
  <si>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</si>
  <si>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</si>
  <si>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</si>
  <si>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</si>
  <si>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</si>
  <si>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</si>
  <si>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</si>
  <si>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</si>
  <si>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</si>
  <si>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</si>
  <si>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</si>
  <si>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</si>
  <si>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</si>
  <si>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</si>
  <si>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</si>
  <si>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</si>
  <si>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</si>
  <si>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</si>
  <si>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</si>
  <si>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</si>
  <si>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</si>
  <si>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</si>
  <si>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</si>
  <si>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</si>
  <si>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</si>
  <si>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</si>
  <si>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</si>
  <si>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</si>
  <si>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</si>
  <si>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</si>
  <si>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</si>
  <si>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</si>
  <si>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</si>
  <si>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</si>
  <si>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</si>
  <si>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</si>
  <si>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</si>
  <si>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</si>
  <si>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</si>
  <si>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</si>
  <si>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</si>
  <si>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</si>
  <si>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</si>
  <si>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</si>
  <si>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</si>
  <si>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</si>
  <si>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</si>
  <si>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</si>
  <si>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</si>
  <si>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</si>
  <si>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</si>
  <si>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</si>
  <si>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</si>
  <si>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</si>
  <si>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</si>
  <si>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</si>
  <si>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</si>
  <si>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</si>
  <si>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</si>
  <si>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</si>
  <si>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</si>
  <si>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</si>
  <si>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</si>
  <si>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</si>
  <si>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</si>
  <si>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</si>
  <si>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</si>
  <si>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</si>
  <si>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</si>
  <si>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</si>
  <si>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</si>
  <si>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</si>
  <si>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</si>
  <si>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</si>
  <si>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</si>
  <si>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</si>
  <si>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</si>
  <si>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</si>
  <si>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</si>
  <si>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</si>
  <si>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</si>
  <si>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</si>
  <si>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</si>
  <si>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</si>
  <si>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</si>
  <si>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</si>
  <si>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</si>
  <si>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</si>
  <si>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</si>
  <si>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</si>
  <si>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</si>
  <si>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</si>
  <si>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</si>
  <si>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</si>
  <si>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</si>
  <si>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</si>
  <si>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</si>
  <si>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</si>
  <si>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</si>
  <si>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</si>
  <si>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</si>
  <si>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</si>
  <si>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</si>
  <si>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</si>
  <si>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</si>
  <si>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</si>
  <si>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</si>
  <si>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</si>
  <si>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</si>
  <si>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</si>
  <si>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</si>
  <si>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</si>
  <si>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</si>
  <si>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</si>
  <si>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</si>
  <si>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</si>
  <si>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</si>
  <si>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</si>
  <si>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</si>
  <si>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</si>
  <si>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</si>
  <si>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</si>
  <si>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</si>
  <si>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</si>
  <si>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</si>
  <si>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</si>
  <si>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</si>
  <si>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</si>
  <si>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</si>
  <si>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</si>
  <si>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</si>
  <si>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</si>
  <si>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</si>
  <si>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</si>
  <si>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</si>
  <si>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</si>
  <si>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</si>
  <si>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</si>
  <si>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</si>
  <si>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</si>
  <si>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</si>
  <si>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</si>
  <si>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</si>
  <si>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</si>
  <si>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</si>
  <si>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</si>
  <si>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</si>
  <si>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</si>
  <si>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</si>
  <si>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</si>
  <si>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</si>
  <si>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</si>
  <si>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</si>
  <si>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</si>
  <si>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</si>
  <si>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</si>
  <si>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</si>
  <si>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</si>
  <si>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</si>
  <si>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</si>
  <si>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</si>
  <si>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</si>
  <si>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</si>
  <si>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</si>
  <si>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</si>
  <si>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</si>
  <si>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</si>
  <si>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</si>
  <si>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</si>
  <si>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</si>
  <si>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</si>
  <si>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</si>
  <si>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</si>
  <si>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</si>
  <si>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</si>
  <si>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</si>
  <si>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</si>
  <si>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</si>
  <si>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</si>
  <si>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</si>
  <si>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</si>
  <si>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</si>
  <si>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</si>
  <si>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</si>
  <si>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</si>
  <si>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</si>
  <si>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</si>
  <si>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</si>
  <si>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</si>
  <si>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</si>
  <si>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</si>
  <si>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</si>
  <si>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</si>
  <si>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</si>
  <si>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</si>
  <si>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</si>
  <si>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</si>
  <si>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</si>
  <si>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</si>
  <si>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</si>
  <si>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</si>
  <si>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</si>
  <si>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</si>
  <si>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</si>
  <si>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</si>
  <si>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</si>
  <si>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</si>
  <si>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</si>
  <si>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</si>
  <si>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</si>
  <si>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</si>
  <si>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</si>
  <si>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</si>
  <si>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</si>
  <si>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</si>
  <si>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</si>
  <si>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</si>
  <si>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</si>
  <si>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</si>
  <si>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</si>
  <si>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</si>
  <si>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</si>
  <si>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</si>
  <si>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</si>
  <si>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</si>
  <si>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</si>
  <si>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</si>
  <si>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</si>
  <si>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</si>
  <si>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</si>
  <si>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</si>
  <si>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</si>
  <si>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</si>
  <si>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</si>
  <si>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</si>
  <si>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</si>
  <si>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</si>
  <si>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</si>
  <si>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</si>
  <si>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</si>
  <si>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</si>
  <si>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</si>
  <si>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</si>
  <si>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</si>
  <si>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</si>
  <si>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</si>
  <si>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</si>
  <si>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</si>
  <si>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</si>
  <si>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</si>
  <si>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</si>
  <si>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</si>
  <si>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</si>
  <si>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</si>
  <si>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</si>
  <si>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</si>
  <si>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</si>
  <si>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</si>
  <si>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</si>
  <si>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</si>
  <si>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</si>
  <si>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</si>
  <si>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</si>
  <si>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</si>
  <si>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</si>
  <si>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</si>
  <si>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</si>
  <si>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</si>
  <si>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</si>
  <si>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</si>
  <si>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</si>
  <si>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</si>
  <si>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</si>
  <si>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</si>
  <si>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</si>
  <si>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</si>
  <si>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</si>
  <si>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</si>
  <si>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</si>
  <si>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</si>
  <si>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</si>
  <si>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</si>
  <si>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</si>
  <si>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</si>
  <si>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</si>
  <si>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</si>
  <si>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</si>
  <si>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</si>
  <si>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</si>
  <si>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</si>
  <si>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</si>
  <si>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</si>
  <si>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</si>
  <si>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</si>
  <si>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</si>
  <si>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</si>
  <si>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</si>
  <si>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</si>
  <si>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</si>
  <si>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</si>
  <si>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</si>
  <si>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</si>
  <si>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</si>
  <si>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</si>
  <si>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</si>
  <si>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</si>
  <si>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</si>
  <si>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</si>
  <si>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</si>
  <si>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</si>
  <si>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</si>
  <si>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</si>
  <si>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</si>
  <si>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</si>
  <si>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</si>
  <si>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</si>
  <si>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</si>
  <si>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</si>
  <si>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</si>
  <si>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</si>
  <si>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</si>
  <si>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</si>
  <si>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</si>
  <si>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</si>
  <si>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</si>
  <si>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</si>
  <si>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</si>
  <si>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</si>
  <si>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</si>
  <si>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</si>
  <si>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</si>
  <si>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</si>
  <si>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</si>
  <si>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</si>
  <si>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</si>
  <si>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</si>
  <si>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</si>
  <si>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</si>
  <si>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</si>
  <si>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</si>
  <si>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</si>
  <si>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</si>
  <si>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</si>
  <si>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</si>
  <si>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</si>
  <si>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</si>
  <si>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</si>
  <si>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</si>
  <si>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</si>
  <si>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</si>
  <si>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</si>
  <si>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</si>
  <si>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</si>
  <si>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</si>
  <si>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</si>
  <si>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</si>
  <si>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</si>
  <si>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</si>
  <si>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</si>
  <si>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</si>
  <si>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</si>
  <si>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</si>
  <si>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</si>
  <si>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</si>
  <si>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</si>
  <si>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</si>
  <si>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</si>
  <si>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</si>
  <si>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</si>
  <si>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</si>
  <si>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</si>
  <si>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</si>
  <si>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</si>
  <si>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</si>
  <si>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</si>
  <si>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</si>
  <si>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</si>
  <si>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</si>
  <si>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</si>
  <si>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</si>
  <si>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</si>
  <si>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</si>
  <si>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</si>
  <si>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</si>
  <si>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</si>
  <si>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</si>
  <si>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</si>
  <si>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</si>
  <si>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</si>
  <si>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</si>
  <si>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</si>
  <si>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</si>
  <si>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</si>
  <si>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</si>
  <si>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</si>
  <si>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</si>
  <si>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</si>
  <si>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</si>
  <si>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</si>
  <si>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</si>
  <si>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</si>
  <si>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</si>
  <si>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</si>
  <si>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</si>
  <si>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</si>
  <si>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</si>
  <si>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</si>
  <si>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</si>
  <si>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</si>
  <si>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</si>
  <si>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</si>
  <si>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</si>
  <si>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</si>
  <si>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</si>
  <si>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</si>
  <si>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</si>
  <si>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</si>
  <si>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</si>
  <si>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</si>
  <si>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</si>
  <si>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</si>
  <si>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</si>
  <si>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</si>
  <si>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</si>
  <si>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</si>
  <si>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</si>
  <si>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</si>
  <si>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</si>
  <si>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</si>
  <si>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</si>
  <si>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</si>
  <si>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</si>
  <si>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</si>
  <si>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</si>
  <si>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</si>
  <si>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</si>
  <si>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</si>
  <si>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</si>
  <si>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</si>
  <si>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</si>
  <si>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</si>
  <si>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</si>
  <si>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</si>
  <si>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</si>
  <si>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</si>
  <si>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</si>
  <si>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</si>
  <si>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</si>
  <si>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</si>
  <si>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</si>
  <si>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</si>
  <si>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</si>
  <si>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</si>
  <si>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</si>
  <si>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</si>
  <si>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</si>
  <si>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</si>
  <si>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</si>
  <si>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</si>
  <si>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</si>
  <si>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</si>
  <si>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</si>
  <si>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</si>
  <si>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</si>
  <si>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</si>
  <si>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</si>
  <si>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</si>
  <si>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</si>
  <si>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</si>
  <si>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</si>
  <si>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</si>
  <si>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</si>
  <si>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</si>
  <si>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</si>
  <si>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</si>
  <si>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</si>
  <si>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</si>
  <si>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</si>
  <si>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</si>
  <si>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</si>
  <si>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</si>
  <si>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</si>
  <si>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</si>
  <si>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</si>
  <si>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</si>
  <si>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</si>
  <si>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</si>
  <si>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</si>
  <si>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</si>
  <si>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</si>
  <si>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</si>
  <si>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</si>
  <si>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</si>
  <si>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</si>
  <si>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</si>
  <si>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</si>
  <si>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</si>
  <si>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</si>
  <si>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</si>
  <si>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</si>
  <si>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</si>
  <si>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</si>
  <si>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</si>
  <si>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</si>
  <si>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</si>
  <si>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</si>
  <si>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</si>
  <si>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</si>
  <si>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</si>
  <si>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</si>
  <si>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</si>
  <si>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</si>
  <si>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</si>
  <si>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</si>
  <si>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</si>
  <si>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</si>
  <si>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</si>
  <si>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</si>
  <si>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</si>
  <si>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</si>
  <si>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</si>
  <si>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</si>
  <si>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</si>
  <si>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</si>
  <si>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</si>
  <si>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</si>
  <si>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</si>
  <si>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</si>
  <si>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</si>
  <si>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</si>
  <si>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</si>
  <si>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</si>
  <si>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</si>
  <si>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</si>
  <si>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</si>
  <si>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</si>
  <si>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</si>
  <si>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</si>
  <si>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</si>
  <si>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</si>
  <si>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</si>
  <si>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</si>
  <si>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</si>
  <si>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</si>
  <si>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</si>
  <si>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</si>
  <si>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</si>
  <si>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</si>
  <si>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</si>
  <si>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</si>
  <si>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</si>
  <si>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</si>
  <si>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</si>
  <si>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</si>
  <si>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</si>
  <si>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</si>
  <si>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</si>
  <si>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</si>
  <si>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</si>
  <si>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</si>
  <si>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</si>
  <si>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</si>
  <si>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</si>
  <si>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</si>
  <si>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</si>
  <si>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</si>
  <si>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</si>
  <si>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</si>
  <si>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</si>
  <si>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</si>
  <si>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</si>
  <si>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</si>
  <si>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</si>
  <si>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</si>
  <si>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</si>
  <si>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</si>
  <si>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</si>
  <si>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</si>
  <si>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</si>
  <si>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</si>
  <si>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</si>
  <si>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</si>
  <si>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</si>
  <si>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</si>
  <si>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</si>
  <si>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</si>
  <si>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</si>
  <si>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</si>
  <si>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</si>
  <si>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</si>
  <si>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</si>
  <si>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</si>
  <si>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</si>
  <si>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</si>
  <si>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</si>
  <si>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</si>
  <si>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</si>
  <si>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</si>
  <si>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</si>
  <si>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</si>
  <si>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</si>
  <si>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</si>
  <si>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</si>
  <si>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</si>
  <si>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</si>
  <si>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</si>
  <si>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</si>
  <si>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</si>
  <si>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</si>
  <si>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</si>
  <si>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</si>
  <si>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</si>
  <si>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</si>
  <si>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</si>
  <si>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</si>
  <si>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</si>
  <si>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</si>
  <si>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</si>
  <si>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</si>
  <si>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</si>
  <si>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</si>
  <si>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</si>
  <si>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</si>
  <si>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</si>
  <si>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</si>
  <si>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</si>
  <si>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</si>
  <si>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</si>
  <si>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</si>
  <si>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</si>
  <si>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</si>
  <si>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</si>
  <si>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</si>
  <si>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</si>
  <si>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</si>
  <si>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</si>
  <si>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</si>
  <si>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</si>
  <si>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</si>
  <si>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</si>
  <si>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</si>
  <si>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</si>
  <si>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</si>
  <si>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</si>
  <si>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</si>
  <si>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</si>
  <si>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</si>
  <si>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</si>
  <si>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</si>
  <si>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</si>
  <si>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</si>
  <si>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</si>
  <si>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</si>
  <si>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</si>
  <si>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</si>
  <si>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</si>
  <si>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</si>
  <si>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</si>
  <si>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</si>
  <si>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</si>
  <si>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</si>
  <si>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</si>
  <si>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</si>
  <si>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</si>
  <si>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</si>
  <si>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</si>
  <si>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</si>
  <si>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</si>
  <si>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</si>
  <si>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</si>
  <si>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</si>
  <si>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</si>
  <si>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</si>
  <si>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</si>
  <si>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</si>
  <si>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</si>
  <si>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</si>
  <si>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</si>
  <si>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</si>
  <si>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</si>
  <si>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</si>
  <si>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</si>
  <si>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</si>
  <si>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</si>
  <si>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</si>
  <si>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</si>
  <si>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</si>
  <si>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</si>
  <si>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</si>
  <si>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</si>
  <si>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</si>
  <si>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</si>
  <si>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</si>
  <si>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</si>
  <si>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</si>
  <si>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</si>
  <si>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</si>
  <si>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</si>
  <si>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</si>
  <si>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</si>
  <si>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</si>
  <si>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</si>
  <si>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</si>
  <si>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</si>
  <si>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</si>
  <si>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</si>
  <si>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</si>
  <si>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</si>
  <si>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</si>
  <si>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</si>
  <si>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</si>
  <si>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</si>
  <si>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</si>
  <si>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</si>
  <si>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</si>
  <si>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</si>
  <si>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</si>
  <si>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</si>
  <si>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</si>
  <si>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</si>
  <si>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</si>
  <si>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</si>
  <si>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</si>
  <si>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</si>
  <si>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</si>
  <si>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</si>
  <si>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</si>
  <si>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</si>
  <si>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</si>
  <si>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</si>
  <si>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</si>
  <si>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</si>
  <si>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</si>
  <si>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</si>
  <si>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</si>
  <si>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</si>
  <si>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</si>
  <si>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</si>
  <si>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</si>
  <si>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</si>
  <si>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</si>
  <si>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</si>
  <si>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</si>
  <si>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</si>
  <si>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</si>
  <si>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</si>
  <si>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</si>
  <si>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</si>
  <si>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</si>
  <si>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</si>
  <si>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</si>
  <si>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</si>
  <si>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</si>
  <si>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</si>
  <si>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</si>
  <si>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</si>
  <si>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</si>
  <si>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</si>
  <si>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</si>
  <si>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</si>
  <si>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</si>
  <si>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</si>
  <si>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</si>
  <si>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</si>
  <si>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</si>
  <si>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</si>
  <si>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</si>
  <si>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</si>
  <si>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</si>
  <si>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</si>
  <si>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</si>
  <si>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</si>
  <si>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</si>
  <si>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</si>
  <si>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</si>
  <si>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</si>
  <si>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</si>
  <si>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</si>
  <si>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</si>
  <si>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</si>
  <si>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</si>
  <si>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</si>
  <si>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</si>
  <si>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</si>
  <si>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</si>
  <si>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</si>
  <si>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</si>
  <si>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</si>
  <si>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</si>
  <si>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</si>
  <si>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</si>
  <si>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</si>
  <si>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</si>
  <si>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</si>
  <si>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</si>
  <si>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</si>
  <si>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</si>
  <si>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</si>
  <si>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</si>
  <si>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</si>
  <si>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</si>
  <si>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</si>
  <si>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</si>
  <si>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</si>
  <si>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</si>
  <si>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</si>
  <si>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</si>
  <si>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</si>
  <si>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</si>
  <si>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</si>
  <si>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</si>
  <si>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</si>
  <si>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</si>
  <si>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</si>
  <si>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</si>
  <si>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</si>
  <si>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</si>
  <si>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</si>
  <si>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</si>
  <si>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</si>
  <si>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</si>
  <si>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</si>
  <si>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</si>
  <si>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</si>
  <si>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</si>
  <si>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</si>
  <si>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</si>
  <si>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</si>
  <si>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</si>
  <si>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</si>
  <si>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</si>
  <si>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</si>
  <si>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</si>
  <si>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</si>
  <si>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</si>
  <si>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</si>
  <si>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</si>
  <si>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</si>
  <si>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</si>
  <si>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</si>
  <si>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</si>
  <si>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</si>
  <si>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</si>
  <si>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</si>
  <si>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</si>
  <si>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</si>
  <si>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</si>
  <si>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</si>
  <si>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</si>
  <si>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</si>
  <si>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</si>
  <si>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</si>
  <si>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</si>
  <si>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</si>
  <si>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</si>
  <si>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</si>
  <si>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</si>
  <si>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</si>
  <si>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</si>
  <si>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</si>
  <si>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</si>
  <si>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</si>
  <si>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</si>
  <si>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</si>
  <si>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</si>
  <si>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</si>
  <si>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</si>
  <si>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</si>
  <si>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</si>
  <si>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</si>
  <si>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</si>
  <si>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</si>
  <si>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</si>
  <si>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</si>
  <si>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</si>
  <si>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</si>
  <si>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</si>
  <si>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</si>
  <si>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</si>
  <si>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</si>
  <si>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</si>
  <si>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</si>
  <si>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</si>
  <si>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</si>
  <si>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</si>
  <si>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</si>
  <si>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</si>
  <si>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</si>
  <si>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</si>
  <si>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</si>
  <si>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</si>
  <si>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</si>
  <si>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</si>
  <si>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</si>
  <si>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</si>
  <si>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</si>
  <si>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</si>
  <si>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</si>
  <si>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</si>
  <si>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</si>
  <si>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</si>
  <si>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</si>
  <si>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</si>
  <si>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</si>
  <si>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</si>
  <si>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</si>
  <si>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</si>
  <si>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</si>
  <si>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</si>
  <si>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</si>
  <si>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</si>
  <si>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</si>
  <si>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</si>
  <si>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</si>
  <si>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</si>
  <si>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</si>
  <si>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</si>
  <si>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</si>
  <si>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</si>
  <si>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</si>
  <si>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</si>
  <si>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</si>
  <si>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</si>
  <si>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</si>
  <si>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</si>
  <si>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</si>
  <si>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</si>
  <si>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</si>
  <si>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</si>
  <si>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</si>
  <si>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</si>
  <si>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</si>
  <si>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</si>
  <si>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</si>
  <si>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</si>
  <si>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</si>
  <si>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</si>
  <si>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</si>
  <si>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</si>
  <si>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</si>
  <si>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</si>
  <si>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</si>
  <si>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</si>
  <si>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</si>
  <si>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</si>
  <si>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</si>
  <si>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</si>
  <si>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</si>
  <si>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</si>
  <si>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</si>
  <si>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</si>
  <si>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</si>
  <si>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</si>
  <si>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</si>
  <si>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</si>
  <si>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</si>
  <si>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</si>
  <si>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</si>
  <si>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</si>
  <si>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</si>
  <si>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</si>
  <si>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</si>
  <si>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</si>
  <si>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</si>
  <si>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</si>
  <si>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</si>
  <si>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</si>
  <si>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</si>
  <si>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</si>
  <si>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</si>
  <si>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</si>
  <si>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</si>
  <si>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</si>
  <si>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</si>
  <si>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</si>
  <si>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</si>
  <si>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</si>
  <si>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</si>
  <si>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</si>
  <si>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</si>
  <si>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</si>
  <si>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</si>
  <si>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</si>
  <si>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</si>
  <si>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</si>
  <si>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</si>
  <si>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</si>
  <si>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</si>
  <si>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</si>
  <si>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</si>
  <si>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</si>
  <si>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</si>
  <si>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</si>
  <si>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</si>
  <si>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</si>
  <si>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</si>
  <si>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</si>
  <si>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</si>
  <si>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</si>
  <si>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</si>
  <si>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</si>
  <si>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</si>
  <si>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</si>
  <si>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</si>
  <si>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</si>
  <si>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</si>
  <si>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</si>
  <si>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</si>
  <si>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</si>
  <si>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</si>
  <si>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</si>
  <si>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</si>
  <si>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</si>
  <si>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</si>
  <si>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</si>
  <si>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</si>
  <si>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</si>
  <si>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</si>
  <si>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</si>
  <si>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</si>
  <si>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</si>
  <si>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</si>
  <si>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</si>
  <si>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</si>
  <si>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</si>
  <si>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</si>
  <si>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</si>
  <si>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</si>
  <si>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</si>
  <si>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</si>
  <si>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</si>
  <si>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</si>
  <si>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</si>
  <si>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</si>
  <si>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</si>
  <si>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</si>
  <si>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</si>
  <si>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</si>
  <si>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</si>
  <si>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</si>
  <si>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</si>
  <si>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</si>
  <si>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</si>
  <si>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</si>
  <si>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</si>
  <si>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</si>
  <si>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</si>
  <si>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</si>
  <si>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</si>
  <si>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</si>
  <si>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</si>
  <si>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</si>
  <si>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</si>
  <si>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</si>
  <si>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</si>
  <si>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</si>
  <si>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</si>
  <si>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</si>
  <si>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</si>
  <si>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</si>
  <si>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</si>
  <si>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</si>
  <si>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</si>
  <si>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</si>
  <si>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</si>
  <si>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</si>
  <si>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</si>
  <si>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</si>
  <si>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</si>
  <si>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</si>
  <si>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</si>
  <si>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</si>
  <si>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</si>
  <si>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</si>
  <si>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</si>
  <si>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</si>
  <si>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</si>
  <si>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</si>
  <si>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</si>
  <si>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</si>
  <si>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</si>
  <si>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</si>
  <si>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</si>
  <si>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</si>
  <si>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</si>
  <si>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</si>
  <si>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</si>
  <si>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</si>
  <si>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</si>
  <si>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</si>
  <si>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</si>
  <si>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</si>
  <si>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</si>
  <si>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</si>
  <si>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</si>
  <si>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</si>
  <si>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</si>
  <si>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</si>
  <si>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</si>
  <si>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</si>
  <si>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</si>
  <si>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</si>
  <si>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</si>
  <si>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</si>
  <si>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</si>
  <si>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</si>
  <si>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</si>
  <si>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</si>
  <si>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</si>
  <si>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</si>
  <si>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</si>
  <si>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</si>
  <si>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</si>
  <si>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</si>
  <si>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</si>
  <si>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</si>
  <si>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</si>
  <si>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</si>
  <si>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</si>
  <si>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</si>
  <si>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</si>
  <si>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</si>
  <si>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</si>
  <si>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</si>
  <si>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</si>
  <si>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</si>
  <si>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</si>
  <si>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</si>
  <si>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</si>
  <si>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</si>
  <si>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</si>
  <si>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</si>
  <si>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</si>
  <si>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</si>
  <si>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</si>
  <si>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</si>
  <si>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</si>
  <si>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</si>
  <si>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</si>
  <si>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</si>
  <si>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</si>
  <si>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</si>
  <si>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</si>
  <si>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</si>
  <si>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</si>
  <si>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</si>
  <si>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</si>
  <si>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</si>
  <si>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</si>
  <si>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</si>
  <si>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</si>
  <si>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</si>
  <si>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</si>
  <si>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</si>
  <si>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</si>
  <si>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</si>
  <si>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</si>
  <si>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</si>
  <si>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</si>
  <si>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</si>
  <si>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</si>
  <si>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</si>
  <si>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</si>
  <si>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</si>
  <si>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</si>
  <si>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</si>
  <si>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</si>
  <si>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</si>
  <si>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</si>
  <si>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</si>
  <si>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</si>
  <si>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</si>
  <si>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</si>
  <si>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</si>
  <si>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</si>
  <si>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</si>
  <si>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</si>
  <si>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</si>
  <si>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</si>
  <si>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</si>
  <si>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</si>
  <si>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</si>
  <si>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</si>
  <si>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</si>
  <si>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</si>
  <si>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</si>
  <si>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</si>
  <si>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</si>
  <si>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</si>
  <si>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</si>
  <si>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</si>
  <si>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</si>
  <si>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</si>
  <si>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</si>
  <si>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</si>
  <si>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</si>
  <si>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</si>
  <si>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</si>
  <si>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</si>
  <si>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</si>
  <si>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</si>
  <si>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</si>
  <si>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</si>
  <si>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</si>
  <si>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</si>
  <si>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</si>
  <si>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</si>
  <si>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</si>
  <si>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</si>
  <si>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</si>
  <si>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</si>
  <si>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</si>
  <si>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</si>
  <si>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</si>
  <si>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</si>
  <si>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</si>
  <si>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</si>
  <si>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</si>
  <si>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</si>
  <si>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</si>
  <si>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</si>
  <si>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</si>
  <si>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</si>
  <si>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</si>
  <si>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</si>
  <si>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</si>
  <si>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</si>
  <si>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</si>
  <si>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</si>
  <si>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</si>
  <si>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</si>
  <si>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</si>
  <si>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</si>
  <si>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</si>
  <si>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</si>
  <si>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</si>
  <si>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</si>
  <si>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</si>
  <si>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</si>
  <si>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</si>
  <si>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</si>
  <si>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</si>
  <si>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</si>
  <si>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</si>
  <si>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</si>
  <si>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</si>
  <si>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</si>
  <si>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</si>
  <si>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</si>
  <si>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</si>
  <si>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</si>
  <si>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</si>
  <si>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</si>
  <si>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</si>
  <si>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</si>
  <si>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</si>
  <si>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</si>
  <si>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</si>
  <si>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</si>
  <si>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</si>
  <si>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</si>
  <si>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</si>
  <si>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</si>
  <si>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</si>
  <si>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</si>
  <si>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</si>
  <si>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</si>
  <si>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</si>
  <si>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</si>
  <si>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</si>
  <si>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</si>
  <si>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</si>
  <si>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</si>
  <si>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</si>
  <si>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</si>
  <si>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</si>
  <si>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</si>
  <si>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</si>
  <si>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</si>
  <si>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</si>
  <si>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</si>
  <si>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</si>
  <si>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</si>
  <si>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</si>
  <si>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</si>
  <si>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</si>
  <si>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</si>
  <si>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</si>
  <si>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</si>
  <si>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</si>
  <si>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</si>
  <si>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</si>
  <si>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</si>
  <si>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</si>
  <si>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</si>
  <si>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</si>
  <si>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</si>
  <si>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</si>
  <si>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</si>
  <si>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</si>
  <si>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</si>
  <si>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</si>
  <si>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</si>
  <si>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</si>
  <si>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</si>
  <si>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</si>
  <si>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</si>
  <si>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</si>
  <si>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</si>
  <si>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</si>
  <si>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</si>
  <si>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</si>
  <si>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</si>
  <si>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</si>
  <si>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</si>
  <si>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</si>
  <si>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</si>
  <si>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</si>
  <si>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</si>
  <si>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</si>
  <si>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</si>
  <si>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</si>
  <si>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</si>
  <si>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</si>
  <si>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</si>
  <si>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</si>
  <si>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</si>
  <si>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</si>
  <si>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</si>
  <si>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</si>
  <si>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</si>
  <si>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</si>
  <si>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</si>
  <si>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</si>
  <si>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</si>
  <si>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</si>
  <si>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</si>
  <si>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</si>
  <si>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</si>
  <si>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</si>
  <si>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</si>
  <si>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</si>
  <si>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</si>
  <si>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</si>
  <si>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</si>
  <si>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</si>
  <si>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</si>
  <si>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</si>
  <si>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</si>
  <si>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</si>
  <si>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</si>
  <si>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</si>
  <si>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</si>
  <si>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</si>
  <si>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</si>
  <si>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</si>
  <si>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</si>
  <si>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</si>
  <si>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</si>
  <si>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</si>
  <si>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</si>
  <si>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</si>
  <si>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</si>
  <si>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</si>
  <si>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</si>
  <si>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</si>
  <si>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</si>
  <si>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</si>
  <si>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</si>
  <si>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</si>
  <si>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</si>
  <si>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</si>
  <si>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</si>
  <si>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</si>
  <si>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</si>
  <si>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</si>
  <si>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</si>
  <si>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</si>
  <si>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</si>
  <si>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</si>
  <si>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</si>
  <si>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</si>
  <si>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</si>
  <si>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</si>
  <si>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</si>
  <si>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</si>
  <si>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</si>
  <si>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</si>
  <si>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</si>
  <si>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</si>
  <si>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</si>
  <si>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</si>
  <si>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</si>
  <si>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</si>
  <si>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</si>
  <si>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</si>
  <si>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</si>
  <si>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</si>
  <si>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</si>
  <si>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</si>
  <si>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</si>
  <si>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</si>
  <si>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</si>
  <si>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</si>
  <si>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</si>
  <si>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</si>
  <si>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</si>
  <si>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</si>
  <si>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</si>
  <si>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</si>
  <si>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</si>
  <si>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</si>
  <si>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</si>
  <si>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</si>
  <si>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</si>
  <si>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</si>
  <si>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</si>
  <si>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</si>
  <si>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</si>
  <si>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</si>
  <si>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</si>
  <si>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</si>
  <si>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</si>
  <si>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</si>
  <si>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</si>
  <si>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</si>
  <si>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</si>
  <si>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</si>
  <si>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</si>
  <si>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</si>
  <si>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</si>
  <si>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</si>
  <si>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</si>
  <si>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</si>
  <si>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</si>
  <si>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</si>
  <si>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</si>
  <si>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</si>
  <si>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</si>
  <si>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</si>
  <si>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</si>
  <si>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</si>
  <si>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</si>
  <si>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</si>
  <si>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</si>
  <si>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</si>
  <si>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</si>
  <si>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</si>
  <si>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</si>
  <si>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</si>
  <si>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</si>
  <si>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</si>
  <si>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</si>
  <si>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</si>
  <si>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</si>
  <si>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</si>
  <si>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</si>
  <si>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</si>
  <si>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</si>
  <si>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</si>
  <si>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</si>
  <si>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</si>
  <si>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</si>
  <si>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</si>
  <si>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</si>
  <si>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</si>
  <si>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</si>
  <si>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</si>
  <si>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</si>
  <si>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</si>
  <si>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</si>
  <si>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</si>
  <si>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</si>
  <si>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</si>
  <si>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</si>
  <si>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</si>
  <si>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</si>
  <si>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</si>
  <si>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</si>
  <si>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</si>
  <si>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</si>
  <si>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</si>
  <si>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</si>
  <si>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</si>
  <si>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</si>
  <si>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</si>
  <si>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</si>
  <si>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</si>
  <si>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</si>
  <si>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</si>
  <si>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</si>
  <si>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</si>
  <si>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</si>
  <si>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</si>
  <si>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</si>
  <si>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</si>
  <si>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</si>
  <si>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</si>
  <si>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</si>
  <si>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</si>
  <si>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</si>
  <si>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</si>
  <si>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</si>
  <si>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</si>
  <si>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</si>
  <si>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</si>
  <si>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</si>
  <si>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</si>
  <si>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</si>
  <si>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</si>
  <si>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</si>
  <si>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</si>
  <si>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</si>
  <si>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</si>
  <si>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</si>
  <si>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</si>
  <si>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</si>
  <si>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</si>
  <si>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</si>
  <si>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</si>
  <si>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</si>
  <si>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</si>
  <si>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</si>
  <si>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</si>
  <si>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</si>
  <si>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</si>
  <si>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</si>
  <si>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</si>
  <si>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</si>
  <si>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</si>
  <si>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</si>
  <si>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</si>
  <si>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</si>
  <si>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</si>
  <si>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</si>
  <si>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</si>
  <si>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</si>
  <si>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</si>
  <si>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</si>
  <si>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</si>
  <si>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</si>
  <si>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</si>
  <si>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</si>
  <si>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</si>
  <si>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</si>
  <si>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</si>
  <si>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</si>
  <si>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</si>
  <si>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</si>
  <si>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</si>
  <si>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</si>
  <si>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</si>
  <si>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</si>
  <si>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</si>
  <si>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</si>
  <si>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</si>
  <si>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</si>
  <si>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</si>
  <si>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</si>
  <si>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</si>
  <si>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</si>
  <si>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</si>
  <si>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</si>
  <si>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</si>
  <si>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</si>
  <si>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</si>
  <si>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</si>
  <si>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</si>
  <si>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</si>
  <si>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</si>
  <si>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</si>
  <si>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</si>
  <si>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</si>
  <si>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</si>
  <si>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</si>
  <si>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</si>
  <si>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</si>
  <si>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</si>
  <si>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</si>
  <si>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</si>
  <si>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</si>
  <si>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</si>
  <si>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</si>
  <si>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</si>
  <si>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</si>
  <si>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</si>
  <si>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</si>
  <si>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</si>
  <si>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</si>
  <si>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</si>
  <si>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</si>
  <si>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</si>
  <si>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</si>
  <si>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</si>
  <si>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</si>
  <si>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</si>
  <si>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</si>
  <si>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</si>
  <si>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</si>
  <si>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</si>
  <si>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</si>
  <si>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</si>
  <si>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</si>
  <si>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</si>
  <si>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</si>
  <si>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</si>
  <si>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</si>
  <si>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</si>
  <si>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</si>
  <si>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</si>
  <si>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</si>
  <si>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</si>
  <si>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</si>
  <si>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</si>
  <si>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</si>
  <si>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</si>
  <si>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</si>
  <si>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</si>
  <si>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</si>
  <si>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</si>
  <si>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</si>
  <si>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</si>
  <si>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</si>
  <si>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</si>
  <si>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</si>
  <si>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</si>
  <si>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</si>
  <si>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</si>
  <si>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</si>
  <si>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</si>
  <si>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</si>
  <si>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</si>
  <si>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</si>
  <si>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</si>
  <si>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</si>
  <si>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</si>
  <si>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</si>
  <si>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</si>
  <si>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</si>
  <si>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</si>
  <si>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</si>
  <si>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</si>
  <si>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</si>
  <si>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</si>
  <si>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</si>
  <si>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</si>
  <si>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</si>
  <si>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</si>
  <si>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</si>
  <si>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</si>
  <si>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</si>
  <si>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</si>
  <si>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</si>
  <si>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</si>
  <si>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</si>
  <si>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</si>
  <si>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</si>
  <si>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</si>
  <si>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</si>
  <si>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</si>
  <si>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</si>
  <si>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</si>
  <si>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</si>
  <si>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</si>
  <si>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</si>
  <si>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</si>
  <si>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</si>
  <si>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</si>
  <si>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</si>
  <si>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</si>
  <si>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</si>
  <si>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</si>
  <si>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</si>
  <si>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</si>
  <si>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</si>
  <si>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</si>
  <si>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</si>
  <si>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</si>
  <si>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</si>
  <si>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</si>
  <si>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</si>
  <si>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</si>
  <si>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</si>
  <si>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</si>
  <si>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</si>
  <si>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</si>
  <si>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</si>
  <si>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</si>
  <si>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</si>
  <si>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</si>
  <si>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</si>
  <si>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</si>
  <si>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</si>
  <si>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</si>
  <si>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</si>
  <si>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</si>
  <si>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</si>
  <si>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</si>
  <si>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</si>
  <si>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</si>
  <si>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</si>
  <si>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</si>
  <si>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</si>
  <si>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</si>
  <si>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</si>
  <si>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</si>
  <si>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</si>
  <si>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</si>
  <si>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</si>
  <si>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</si>
  <si>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</si>
  <si>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</si>
  <si>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</si>
  <si>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</si>
  <si>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</si>
  <si>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</si>
  <si>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</si>
  <si>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</si>
  <si>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</si>
  <si>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</si>
  <si>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</si>
  <si>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</si>
  <si>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</si>
  <si>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</si>
  <si>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</si>
  <si>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</si>
  <si>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</si>
  <si>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</si>
  <si>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</si>
  <si>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</si>
  <si>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</si>
  <si>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</si>
  <si>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</si>
  <si>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</si>
  <si>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</si>
  <si>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</si>
  <si>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</si>
  <si>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</si>
  <si>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</si>
  <si>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</si>
  <si>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</si>
  <si>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</si>
  <si>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</si>
  <si>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</si>
  <si>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</si>
  <si>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</si>
  <si>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</si>
  <si>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</si>
  <si>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</si>
  <si>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</si>
  <si>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</si>
  <si>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</si>
  <si>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</si>
  <si>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</si>
  <si>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</si>
  <si>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</si>
  <si>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</si>
  <si>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</si>
  <si>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</si>
  <si>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</si>
  <si>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</si>
  <si>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</si>
  <si>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</si>
  <si>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</si>
  <si>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</si>
  <si>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</si>
  <si>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</si>
  <si>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</si>
  <si>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</si>
  <si>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</si>
  <si>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</si>
  <si>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</si>
  <si>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</si>
  <si>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</si>
  <si>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</si>
  <si>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</si>
  <si>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</si>
  <si>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</si>
  <si>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</si>
  <si>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</si>
  <si>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</si>
  <si>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</si>
  <si>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</si>
  <si>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</si>
  <si>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</si>
  <si>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</si>
  <si>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</si>
  <si>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</si>
  <si>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</si>
  <si>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</si>
  <si>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</si>
  <si>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</si>
  <si>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</si>
  <si>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</si>
  <si>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</si>
  <si>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</si>
  <si>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</si>
  <si>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</si>
  <si>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</si>
  <si>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</si>
  <si>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</si>
  <si>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</si>
  <si>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</si>
  <si>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</si>
  <si>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</si>
  <si>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</si>
  <si>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</si>
  <si>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</si>
  <si>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</si>
  <si>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</si>
  <si>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</si>
  <si>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</si>
  <si>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</si>
  <si>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</si>
  <si>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</si>
  <si>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</si>
  <si>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</si>
  <si>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</si>
  <si>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</si>
  <si>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</si>
  <si>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</si>
  <si>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</si>
  <si>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</si>
  <si>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</si>
  <si>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</si>
  <si>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</si>
  <si>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</si>
  <si>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</si>
  <si>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</si>
  <si>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</si>
  <si>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</si>
  <si>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</si>
  <si>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</si>
  <si>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</si>
  <si>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</si>
  <si>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</si>
  <si>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</si>
  <si>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</si>
  <si>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</si>
  <si>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</si>
  <si>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</si>
  <si>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</si>
  <si>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</si>
  <si>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</si>
  <si>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</si>
  <si>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</si>
  <si>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</si>
  <si>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</si>
  <si>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</si>
  <si>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</si>
  <si>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</si>
  <si>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</si>
  <si>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</si>
  <si>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</si>
  <si>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</si>
  <si>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</si>
  <si>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</si>
  <si>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</si>
  <si>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</si>
  <si>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</si>
  <si>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</si>
  <si>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</si>
  <si>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</si>
  <si>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</si>
  <si>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</si>
  <si>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</si>
  <si>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</si>
  <si>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</si>
  <si>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</si>
  <si>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</si>
  <si>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</si>
  <si>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</si>
  <si>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</si>
  <si>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</si>
  <si>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</si>
  <si>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</si>
  <si>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</si>
  <si>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</si>
  <si>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</si>
  <si>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</si>
  <si>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</si>
  <si>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</si>
  <si>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</si>
  <si>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</si>
  <si>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</si>
  <si>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</si>
  <si>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</si>
  <si>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</si>
  <si>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</si>
  <si>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</si>
  <si>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</si>
  <si>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</si>
  <si>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</si>
  <si>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</si>
  <si>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</si>
  <si>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</si>
  <si>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</si>
  <si>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</si>
  <si>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</si>
  <si>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</si>
  <si>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</si>
  <si>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</si>
  <si>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</si>
  <si>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</si>
  <si>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</si>
  <si>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</si>
  <si>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</si>
  <si>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</si>
  <si>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</si>
  <si>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</si>
  <si>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</si>
  <si>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</si>
  <si>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</si>
  <si>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</si>
  <si>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</si>
  <si>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</si>
  <si>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</si>
  <si>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</si>
  <si>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</si>
  <si>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</si>
  <si>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</si>
  <si>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</si>
  <si>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</si>
  <si>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</si>
  <si>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</si>
  <si>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</si>
  <si>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</si>
  <si>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</si>
  <si>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</si>
  <si>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</si>
  <si>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</si>
  <si>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</si>
  <si>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</si>
  <si>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</si>
  <si>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</si>
  <si>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</si>
  <si>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</si>
  <si>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</si>
  <si>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</si>
  <si>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</si>
  <si>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</si>
  <si>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</si>
  <si>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</si>
  <si>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</si>
  <si>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</si>
  <si>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</si>
  <si>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</si>
  <si>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</si>
  <si>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</si>
  <si>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</si>
  <si>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</si>
  <si>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</si>
  <si>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</si>
  <si>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</si>
  <si>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</si>
  <si>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</si>
  <si>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</si>
  <si>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</si>
  <si>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</si>
  <si>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</si>
  <si>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</si>
  <si>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</si>
  <si>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</si>
  <si>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</si>
  <si>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</si>
  <si>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</si>
  <si>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</si>
  <si>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</si>
  <si>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</si>
  <si>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</si>
  <si>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</si>
  <si>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</si>
  <si>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</si>
  <si>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</si>
  <si>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</si>
  <si>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</si>
  <si>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</si>
  <si>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</si>
  <si>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</si>
  <si>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</si>
  <si>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</si>
  <si>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</si>
  <si>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</si>
  <si>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</si>
  <si>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</si>
  <si>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</si>
  <si>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</si>
  <si>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</si>
  <si>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</si>
  <si>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</si>
  <si>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</si>
  <si>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</si>
  <si>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</si>
  <si>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</si>
  <si>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</si>
  <si>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</si>
  <si>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</si>
  <si>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</si>
  <si>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</si>
  <si>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</si>
  <si>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</si>
  <si>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</si>
  <si>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</si>
  <si>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</si>
  <si>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</si>
  <si>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</si>
  <si>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</si>
  <si>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</si>
  <si>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</si>
  <si>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</si>
  <si>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</si>
  <si>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</si>
  <si>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</si>
  <si>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</si>
  <si>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</si>
  <si>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</si>
  <si>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</si>
  <si>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</si>
  <si>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</si>
  <si>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</si>
  <si>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</si>
  <si>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</si>
  <si>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</si>
  <si>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</si>
  <si>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</si>
  <si>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</si>
  <si>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</si>
  <si>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</si>
  <si>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</si>
  <si>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</si>
  <si>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</si>
  <si>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</si>
  <si>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</si>
  <si>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</si>
  <si>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</si>
  <si>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</si>
  <si>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</si>
  <si>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</si>
  <si>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</si>
  <si>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</si>
  <si>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</si>
  <si>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</si>
  <si>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</si>
  <si>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</si>
  <si>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</si>
  <si>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</si>
  <si>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</si>
  <si>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</si>
  <si>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</si>
  <si>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</si>
  <si>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</si>
  <si>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</si>
  <si>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</si>
  <si>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</si>
  <si>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</si>
  <si>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</si>
  <si>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</si>
  <si>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</si>
  <si>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</si>
  <si>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</si>
  <si>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</si>
  <si>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</si>
  <si>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</si>
  <si>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</si>
  <si>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</si>
  <si>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</si>
  <si>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</si>
  <si>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</si>
  <si>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</si>
  <si>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</si>
  <si>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</si>
  <si>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</si>
  <si>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</si>
  <si>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</si>
  <si>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</si>
  <si>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</si>
  <si>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</si>
  <si>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</si>
  <si>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</si>
  <si>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</si>
  <si>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</si>
  <si>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</si>
  <si>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</si>
  <si>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</si>
  <si>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</si>
  <si>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</si>
  <si>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</si>
  <si>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</si>
  <si>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</si>
  <si>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</si>
  <si>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</si>
  <si>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</si>
  <si>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</si>
  <si>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</si>
  <si>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</si>
  <si>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</si>
  <si>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</si>
  <si>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</si>
  <si>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</si>
  <si>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</si>
  <si>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</si>
  <si>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</si>
  <si>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</si>
  <si>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</si>
  <si>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</si>
  <si>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</si>
  <si>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</si>
  <si>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</si>
  <si>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</si>
  <si>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</si>
  <si>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</si>
  <si>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</si>
  <si>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</si>
  <si>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</si>
  <si>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</si>
  <si>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</si>
  <si>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</si>
  <si>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</si>
  <si>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</si>
  <si>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</si>
  <si>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</si>
  <si>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</si>
  <si>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</si>
  <si>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</si>
  <si>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</si>
  <si>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</si>
  <si>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</si>
  <si>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</si>
  <si>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</si>
  <si>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</si>
  <si>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</si>
  <si>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</si>
  <si>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</si>
  <si>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</si>
  <si>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</si>
  <si>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</si>
  <si>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</si>
  <si>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</si>
  <si>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</si>
  <si>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</si>
  <si>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</si>
  <si>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</si>
  <si>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</si>
  <si>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</si>
  <si>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</si>
  <si>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</si>
  <si>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</si>
  <si>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</si>
  <si>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</si>
  <si>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</si>
  <si>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</si>
  <si>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</si>
  <si>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</si>
  <si>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</si>
  <si>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</si>
  <si>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</si>
  <si>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</si>
  <si>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</si>
  <si>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</si>
  <si>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</si>
  <si>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</si>
  <si>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</si>
  <si>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</si>
  <si>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</si>
  <si>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</si>
  <si>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</si>
  <si>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</si>
  <si>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</si>
  <si>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</si>
  <si>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</si>
  <si>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</si>
  <si>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</si>
  <si>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</si>
  <si>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</si>
  <si>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</si>
  <si>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</si>
  <si>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</si>
  <si>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</si>
  <si>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</si>
  <si>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</si>
  <si>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</si>
  <si>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</si>
  <si>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</si>
  <si>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</si>
  <si>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</si>
  <si>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</si>
  <si>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</si>
  <si>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</si>
  <si>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</si>
  <si>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</si>
  <si>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</si>
  <si>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</si>
  <si>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</si>
  <si>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</si>
  <si>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</si>
  <si>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</si>
  <si>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</si>
  <si>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</si>
  <si>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</si>
  <si>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</si>
  <si>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</si>
  <si>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</si>
  <si>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</si>
  <si>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</si>
  <si>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</si>
  <si>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</si>
  <si>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</si>
  <si>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</si>
  <si>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</si>
  <si>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</si>
  <si>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</si>
  <si>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</si>
  <si>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</si>
  <si>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</si>
  <si>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</si>
  <si>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</si>
  <si>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</si>
  <si>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</si>
  <si>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</si>
  <si>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</si>
  <si>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</si>
  <si>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</si>
  <si>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</si>
  <si>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</si>
  <si>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</si>
  <si>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</si>
  <si>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</si>
  <si>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</si>
  <si>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</si>
  <si>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</si>
  <si>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</si>
  <si>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</si>
  <si>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</si>
  <si>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</si>
  <si>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</si>
  <si>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</si>
  <si>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</si>
  <si>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</si>
  <si>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</si>
  <si>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</si>
  <si>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</si>
  <si>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</si>
  <si>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</si>
  <si>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</si>
  <si>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</si>
  <si>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</si>
  <si>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</si>
  <si>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</si>
  <si>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</si>
  <si>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</si>
  <si>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</si>
  <si>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</si>
  <si>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</si>
  <si>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</si>
  <si>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</si>
  <si>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</si>
  <si>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</si>
  <si>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</si>
  <si>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</si>
  <si>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</si>
  <si>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</si>
  <si>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</si>
  <si>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</si>
  <si>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</si>
  <si>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</si>
  <si>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</si>
  <si>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</si>
  <si>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</si>
  <si>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</si>
  <si>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</si>
  <si>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</si>
  <si>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</si>
  <si>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</si>
  <si>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</si>
  <si>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</si>
  <si>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</si>
  <si>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</si>
  <si>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</si>
  <si>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</si>
  <si>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</si>
  <si>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</si>
  <si>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</si>
  <si>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</si>
  <si>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</si>
  <si>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</si>
  <si>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</si>
  <si>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</si>
  <si>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</si>
  <si>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</si>
  <si>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</si>
  <si>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</si>
  <si>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</si>
  <si>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</si>
  <si>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</si>
  <si>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</si>
  <si>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</si>
  <si>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</si>
  <si>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</si>
  <si>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</si>
  <si>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</si>
  <si>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</si>
  <si>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</si>
  <si>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</si>
  <si>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</si>
  <si>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</si>
  <si>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</si>
  <si>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</si>
  <si>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</si>
  <si>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</si>
  <si>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</si>
  <si>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</si>
  <si>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</si>
  <si>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</si>
  <si>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</si>
  <si>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</si>
  <si>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</si>
  <si>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</si>
  <si>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</si>
  <si>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</si>
  <si>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</si>
  <si>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</si>
  <si>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</si>
  <si>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</si>
  <si>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</si>
  <si>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</si>
  <si>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</si>
  <si>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</si>
  <si>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</si>
  <si>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</si>
  <si>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</si>
  <si>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</si>
  <si>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</si>
  <si>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</si>
  <si>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</si>
  <si>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</si>
  <si>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</si>
  <si>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</si>
  <si>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</si>
  <si>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</si>
  <si>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</si>
  <si>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</si>
  <si>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</si>
  <si>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</si>
  <si>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</si>
  <si>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</si>
  <si>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</si>
  <si>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</si>
  <si>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</si>
  <si>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</si>
  <si>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</si>
  <si>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</si>
  <si>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</si>
  <si>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</si>
  <si>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</si>
  <si>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</si>
  <si>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</si>
  <si>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</si>
  <si>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</si>
  <si>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</si>
  <si>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</si>
  <si>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</si>
  <si>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</si>
  <si>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</si>
  <si>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</si>
  <si>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</si>
  <si>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</si>
  <si>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</si>
  <si>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</si>
  <si>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</si>
  <si>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</si>
  <si>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</si>
  <si>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</si>
  <si>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</si>
  <si>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</si>
  <si>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</si>
  <si>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</si>
  <si>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</si>
  <si>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</si>
  <si>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</si>
  <si>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</si>
  <si>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</si>
  <si>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</si>
  <si>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</si>
  <si>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</si>
  <si>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</si>
  <si>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</si>
  <si>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</si>
  <si>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</si>
  <si>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</si>
  <si>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</si>
  <si>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</si>
  <si>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</si>
  <si>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</si>
  <si>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</si>
  <si>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</si>
  <si>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</si>
  <si>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</si>
  <si>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</si>
  <si>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</si>
  <si>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</si>
  <si>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</si>
  <si>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</si>
  <si>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</si>
  <si>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</si>
  <si>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</si>
  <si>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</si>
  <si>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</si>
  <si>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</si>
  <si>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</si>
  <si>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</si>
  <si>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</si>
  <si>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</si>
  <si>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</si>
  <si>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</si>
  <si>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</si>
  <si>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</si>
  <si>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</si>
  <si>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</si>
  <si>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</si>
  <si>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</si>
  <si>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</si>
  <si>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</si>
  <si>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</si>
  <si>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</si>
  <si>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</si>
  <si>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</si>
  <si>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</si>
  <si>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</si>
  <si>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</si>
  <si>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</si>
  <si>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</si>
  <si>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</si>
  <si>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</si>
  <si>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</si>
  <si>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</si>
  <si>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</si>
  <si>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</si>
  <si>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</si>
  <si>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</si>
  <si>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</si>
  <si>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</si>
  <si>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</si>
  <si>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</si>
  <si>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</si>
  <si>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</si>
  <si>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</si>
  <si>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</si>
  <si>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</si>
  <si>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</si>
  <si>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</si>
  <si>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</si>
  <si>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</si>
  <si>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</si>
  <si>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</si>
  <si>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</si>
  <si>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</si>
  <si>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</si>
  <si>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</si>
  <si>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</si>
  <si>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</si>
  <si>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</si>
  <si>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</si>
  <si>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</si>
  <si>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</si>
  <si>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</si>
  <si>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</si>
  <si>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</si>
  <si>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</si>
  <si>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</si>
  <si>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</si>
  <si>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</si>
  <si>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</si>
  <si>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</si>
  <si>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</si>
  <si>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</si>
  <si>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</si>
  <si>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</si>
  <si>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</si>
  <si>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</si>
  <si>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</si>
  <si>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</si>
  <si>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</si>
  <si>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</si>
  <si>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</si>
  <si>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</si>
  <si>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</si>
  <si>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</si>
  <si>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</si>
  <si>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</si>
  <si>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</si>
  <si>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</si>
  <si>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</si>
  <si>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</si>
  <si>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</si>
  <si>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</si>
  <si>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</si>
  <si>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</si>
  <si>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</si>
  <si>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</si>
  <si>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</si>
  <si>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</si>
  <si>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</si>
  <si>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</si>
  <si>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</si>
  <si>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</si>
  <si>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</si>
  <si>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</si>
  <si>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</si>
  <si>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</si>
  <si>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</si>
  <si>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</si>
  <si>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</si>
  <si>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</si>
  <si>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</si>
  <si>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</si>
  <si>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</si>
  <si>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</si>
  <si>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</si>
  <si>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</si>
  <si>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</si>
  <si>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</si>
  <si>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</si>
  <si>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</si>
  <si>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</si>
  <si>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</si>
  <si>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</si>
  <si>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</si>
  <si>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</si>
  <si>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</si>
  <si>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</si>
  <si>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</si>
  <si>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</si>
  <si>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</si>
  <si>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</si>
  <si>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</si>
  <si>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</si>
  <si>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</si>
  <si>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</si>
  <si>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</si>
  <si>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</si>
  <si>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</si>
  <si>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</si>
  <si>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</si>
  <si>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</si>
  <si>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</si>
  <si>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</si>
  <si>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</si>
  <si>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</si>
  <si>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</si>
  <si>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</si>
  <si>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</si>
  <si>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</si>
  <si>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</si>
  <si>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</si>
  <si>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</si>
  <si>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</si>
  <si>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</si>
  <si>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</si>
  <si>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</si>
  <si>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</si>
  <si>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</si>
  <si>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</si>
  <si>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</si>
  <si>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</si>
  <si>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</si>
  <si>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</si>
  <si>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</si>
  <si>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</si>
  <si>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</si>
  <si>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</si>
  <si>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</si>
  <si>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</si>
  <si>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</si>
  <si>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</si>
  <si>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</si>
  <si>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</si>
  <si>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</si>
  <si>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</si>
  <si>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</si>
  <si>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</si>
  <si>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</si>
  <si>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</si>
  <si>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</si>
  <si>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</si>
  <si>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</si>
  <si>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</si>
  <si>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</si>
  <si>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</si>
  <si>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</si>
  <si>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</si>
  <si>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</si>
  <si>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</si>
  <si>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</si>
  <si>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</si>
  <si>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</si>
  <si>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</si>
  <si>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</si>
  <si>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</si>
  <si>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</si>
  <si>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</si>
  <si>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</si>
  <si>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</si>
  <si>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</si>
  <si>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</si>
  <si>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</si>
  <si>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</si>
  <si>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</si>
  <si>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</si>
  <si>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</si>
  <si>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</si>
  <si>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</si>
  <si>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</si>
  <si>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</si>
  <si>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</si>
  <si>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</si>
  <si>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</si>
  <si>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</si>
  <si>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</si>
  <si>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</si>
  <si>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</si>
  <si>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</si>
  <si>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</si>
  <si>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</si>
  <si>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</si>
  <si>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</si>
  <si>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</si>
  <si>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</si>
  <si>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</si>
  <si>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</si>
  <si>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</si>
  <si>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</si>
  <si>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</si>
  <si>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</si>
  <si>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</si>
  <si>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</si>
  <si>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</si>
  <si>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</si>
  <si>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</si>
  <si>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</si>
  <si>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</si>
  <si>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</si>
  <si>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</si>
  <si>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</si>
  <si>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</si>
  <si>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</si>
  <si>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</si>
  <si>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</si>
  <si>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</si>
  <si>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</si>
  <si>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</si>
  <si>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</si>
  <si>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</si>
  <si>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</si>
  <si>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</si>
  <si>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</si>
  <si>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</si>
  <si>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</si>
  <si>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</si>
  <si>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</si>
  <si>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</si>
  <si>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</si>
  <si>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</si>
  <si>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</si>
  <si>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</si>
  <si>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</si>
  <si>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</si>
  <si>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</si>
  <si>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</si>
  <si>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</si>
  <si>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</si>
  <si>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</si>
  <si>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</si>
  <si>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</si>
  <si>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</si>
  <si>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</si>
  <si>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</si>
  <si>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</si>
  <si>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</si>
  <si>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</si>
  <si>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</si>
  <si>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</si>
  <si>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</si>
  <si>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</si>
  <si>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</si>
  <si>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</si>
  <si>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</si>
  <si>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</si>
  <si>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</si>
  <si>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</si>
  <si>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</si>
  <si>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</si>
  <si>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</si>
  <si>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</si>
  <si>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</si>
  <si>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</si>
  <si>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</si>
  <si>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</si>
  <si>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</si>
  <si>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</si>
  <si>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</si>
  <si>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</si>
  <si>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</si>
  <si>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</si>
  <si>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</si>
  <si>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</si>
  <si>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</si>
  <si>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</si>
  <si>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</si>
  <si>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</si>
  <si>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</si>
  <si>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</si>
  <si>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</si>
  <si>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</si>
  <si>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</si>
  <si>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</si>
  <si>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</si>
  <si>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</si>
  <si>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</si>
  <si>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</si>
  <si>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</si>
  <si>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</si>
  <si>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</si>
  <si>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</si>
  <si>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</si>
  <si>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</si>
  <si>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</si>
  <si>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</si>
  <si>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</si>
  <si>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</si>
  <si>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</si>
  <si>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</si>
  <si>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</si>
  <si>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</si>
  <si>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</si>
  <si>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</si>
  <si>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</si>
  <si>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</si>
  <si>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</si>
  <si>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</si>
  <si>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</si>
  <si>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</si>
  <si>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</si>
  <si>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</si>
  <si>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</si>
  <si>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</si>
  <si>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</si>
  <si>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</si>
  <si>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</si>
  <si>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</si>
  <si>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</si>
  <si>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</si>
  <si>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</si>
  <si>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</si>
  <si>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</si>
  <si>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</si>
  <si>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</si>
  <si>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</si>
  <si>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</si>
  <si>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</si>
  <si>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</si>
  <si>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</si>
  <si>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</si>
  <si>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</si>
  <si>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</si>
  <si>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</si>
  <si>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</si>
  <si>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</si>
  <si>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</si>
  <si>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</si>
  <si>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</si>
  <si>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</si>
  <si>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</si>
  <si>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</si>
  <si>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</si>
  <si>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</si>
  <si>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</si>
  <si>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</si>
  <si>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</si>
  <si>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</si>
  <si>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</si>
  <si>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</si>
  <si>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</si>
  <si>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</si>
  <si>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</si>
  <si>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</si>
  <si>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</si>
  <si>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</si>
  <si>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</si>
  <si>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</si>
  <si>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</si>
  <si>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</si>
  <si>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</si>
  <si>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</si>
  <si>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</si>
  <si>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</si>
  <si>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</si>
  <si>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</si>
  <si>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</si>
  <si>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</si>
  <si>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</si>
  <si>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</si>
  <si>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</si>
  <si>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</si>
  <si>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</si>
  <si>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</si>
  <si>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</si>
  <si>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</si>
  <si>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</si>
  <si>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</si>
  <si>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</si>
  <si>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</si>
  <si>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</si>
  <si>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</si>
  <si>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</si>
  <si>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</si>
  <si>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</si>
  <si>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</si>
  <si>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</si>
  <si>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</si>
  <si>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</si>
  <si>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</si>
  <si>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</si>
  <si>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</si>
  <si>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</si>
  <si>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</si>
  <si>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</si>
  <si>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</si>
  <si>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</si>
  <si>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</si>
  <si>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</si>
  <si>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</si>
  <si>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</si>
  <si>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</si>
  <si>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</si>
  <si>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</si>
  <si>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</si>
  <si>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</si>
  <si>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</si>
  <si>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</si>
  <si>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</si>
  <si>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</si>
  <si>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</si>
  <si>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</si>
  <si>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</si>
  <si>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</si>
  <si>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</si>
  <si>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</si>
  <si>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</si>
  <si>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</si>
  <si>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</si>
  <si>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</si>
  <si>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</si>
  <si>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</si>
  <si>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</si>
  <si>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</si>
  <si>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</si>
  <si>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</si>
  <si>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</si>
  <si>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</si>
  <si>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</si>
  <si>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</si>
  <si>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</si>
  <si>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</si>
  <si>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</si>
  <si>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</si>
  <si>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</si>
  <si>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</si>
  <si>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</si>
  <si>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</si>
  <si>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</si>
  <si>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</si>
  <si>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</si>
  <si>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</si>
  <si>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</si>
  <si>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</si>
  <si>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</si>
  <si>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</si>
  <si>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</si>
  <si>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</si>
  <si>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</si>
  <si>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</si>
  <si>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</si>
  <si>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</si>
  <si>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</si>
  <si>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</si>
  <si>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</si>
  <si>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</si>
  <si>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</si>
  <si>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</si>
  <si>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</si>
  <si>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</si>
  <si>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</si>
  <si>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</si>
  <si>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</si>
  <si>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</si>
  <si>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</si>
  <si>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</si>
  <si>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</si>
  <si>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</si>
  <si>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</si>
  <si>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</si>
  <si>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</si>
  <si>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</si>
  <si>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</si>
  <si>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</si>
  <si>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</si>
  <si>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</si>
  <si>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</si>
  <si>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</si>
  <si>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</si>
  <si>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</si>
  <si>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</si>
  <si>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</si>
  <si>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</si>
  <si>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</si>
  <si>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</si>
  <si>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</si>
  <si>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</si>
  <si>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</si>
  <si>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</si>
  <si>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</si>
  <si>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</si>
  <si>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</si>
  <si>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</si>
  <si>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</si>
  <si>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</si>
  <si>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</si>
  <si>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</si>
  <si>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</si>
  <si>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</si>
  <si>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</si>
  <si>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</si>
  <si>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</si>
  <si>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</si>
  <si>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</si>
  <si>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</si>
  <si>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</si>
  <si>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</si>
  <si>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</si>
  <si>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</si>
  <si>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</si>
  <si>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</si>
  <si>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</si>
  <si>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</si>
  <si>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</si>
  <si>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</si>
  <si>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</si>
  <si>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</si>
  <si>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</si>
  <si>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</si>
  <si>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</si>
  <si>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</si>
  <si>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</si>
  <si>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</si>
  <si>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</si>
  <si>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</si>
  <si>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</si>
  <si>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</si>
  <si>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</si>
  <si>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</si>
  <si>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</si>
  <si>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</si>
  <si>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</si>
  <si>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</si>
  <si>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</si>
  <si>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</si>
  <si>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</si>
  <si>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</si>
  <si>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</si>
  <si>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</si>
  <si>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</si>
  <si>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</si>
  <si>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</si>
  <si>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</si>
  <si>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</si>
  <si>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</si>
  <si>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</si>
  <si>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</si>
  <si>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</si>
  <si>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</si>
  <si>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</si>
  <si>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</si>
  <si>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</si>
  <si>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</si>
  <si>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</si>
  <si>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</si>
  <si>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</si>
  <si>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</si>
  <si>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</si>
  <si>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</si>
  <si>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</si>
  <si>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</si>
  <si>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</si>
  <si>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</si>
  <si>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</si>
  <si>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</si>
  <si>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</si>
  <si>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</si>
  <si>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</si>
  <si>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</si>
  <si>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</si>
  <si>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</si>
  <si>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</si>
  <si>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</si>
  <si>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</si>
  <si>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</si>
  <si>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</si>
  <si>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</si>
  <si>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</si>
  <si>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</si>
  <si>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</si>
  <si>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</si>
  <si>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</si>
  <si>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</si>
  <si>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</si>
  <si>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</si>
  <si>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</si>
  <si>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</si>
  <si>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</si>
  <si>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</si>
  <si>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</si>
  <si>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</si>
  <si>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</si>
  <si>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</si>
  <si>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</si>
  <si>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</si>
  <si>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</si>
  <si>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</si>
  <si>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</si>
  <si>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</si>
  <si>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</si>
  <si>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</si>
  <si>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</si>
  <si>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</si>
  <si>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</si>
  <si>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</si>
  <si>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</si>
  <si>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</si>
  <si>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</si>
  <si>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</si>
  <si>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</si>
  <si>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</si>
  <si>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</si>
  <si>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</si>
  <si>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</si>
  <si>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</si>
  <si>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</si>
  <si>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</si>
  <si>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</si>
  <si>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</si>
  <si>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</si>
  <si>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</si>
  <si>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</si>
  <si>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</si>
  <si>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</si>
  <si>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</si>
  <si>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</si>
  <si>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</si>
  <si>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</si>
  <si>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</si>
  <si>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</si>
  <si>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</si>
  <si>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</si>
  <si>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</si>
  <si>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</si>
  <si>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</si>
  <si>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</si>
  <si>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</si>
  <si>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</si>
  <si>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</si>
  <si>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</si>
  <si>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</si>
  <si>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</si>
  <si>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</si>
  <si>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</si>
  <si>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</si>
  <si>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</si>
  <si>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</si>
  <si>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</si>
  <si>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</si>
  <si>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</si>
  <si>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</si>
  <si>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</si>
  <si>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</si>
  <si>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</si>
  <si>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</si>
  <si>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</si>
  <si>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</si>
  <si>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</si>
  <si>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</si>
  <si>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</si>
  <si>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</si>
  <si>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</si>
  <si>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</si>
  <si>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</si>
  <si>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</si>
  <si>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</si>
  <si>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</si>
  <si>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</si>
  <si>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</si>
  <si>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</si>
  <si>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</si>
  <si>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</si>
  <si>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</si>
  <si>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</si>
  <si>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</si>
  <si>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</si>
  <si>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</si>
  <si>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</si>
  <si>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</si>
  <si>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</si>
  <si>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</si>
  <si>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</si>
  <si>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</si>
  <si>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</si>
  <si>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</si>
  <si>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</si>
  <si>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</si>
  <si>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</si>
  <si>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</si>
  <si>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</si>
  <si>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</si>
  <si>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</si>
  <si>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</si>
  <si>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</si>
  <si>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</si>
  <si>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</si>
  <si>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</si>
  <si>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</si>
  <si>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</si>
  <si>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</si>
  <si>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</si>
  <si>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</si>
  <si>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</si>
  <si>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</si>
  <si>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</si>
  <si>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</si>
  <si>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</si>
  <si>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</si>
  <si>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</si>
  <si>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</si>
  <si>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</si>
  <si>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</si>
  <si>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</si>
  <si>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</si>
  <si>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</si>
  <si>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</si>
  <si>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</si>
  <si>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</si>
  <si>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</si>
  <si>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</si>
  <si>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</si>
  <si>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</si>
  <si>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</si>
  <si>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</si>
  <si>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</si>
  <si>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</si>
  <si>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</si>
  <si>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</si>
  <si>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</si>
  <si>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</si>
  <si>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</si>
  <si>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</si>
  <si>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</si>
  <si>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</si>
  <si>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</si>
  <si>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</si>
  <si>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</si>
  <si>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</si>
  <si>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</si>
  <si>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</si>
  <si>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</si>
  <si>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</si>
  <si>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</si>
  <si>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</si>
  <si>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</si>
  <si>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</si>
  <si>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</si>
  <si>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</si>
  <si>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</si>
  <si>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</si>
  <si>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</si>
  <si>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</si>
  <si>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</si>
  <si>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</si>
  <si>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</si>
  <si>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</si>
  <si>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</si>
  <si>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</si>
  <si>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</si>
  <si>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</si>
  <si>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</si>
  <si>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</si>
  <si>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</si>
  <si>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</si>
  <si>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</si>
  <si>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</si>
  <si>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</si>
  <si>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</si>
  <si>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</si>
  <si>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</si>
  <si>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</si>
  <si>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</si>
  <si>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</si>
  <si>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</si>
  <si>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</si>
  <si>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</si>
  <si>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</si>
  <si>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</si>
  <si>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</si>
  <si>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</si>
  <si>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</si>
  <si>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</si>
  <si>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</si>
  <si>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</si>
  <si>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</si>
  <si>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</si>
  <si>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</si>
  <si>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</si>
  <si>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</si>
  <si>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</si>
  <si>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</si>
  <si>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</si>
  <si>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</si>
  <si>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</si>
  <si>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</si>
  <si>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</si>
  <si>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</si>
  <si>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</si>
  <si>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</si>
  <si>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</si>
  <si>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</si>
  <si>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</si>
  <si>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</si>
  <si>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</si>
  <si>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</si>
  <si>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</si>
  <si>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</si>
  <si>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</si>
  <si>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</si>
  <si>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</si>
  <si>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</si>
  <si>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</si>
  <si>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</si>
  <si>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</si>
  <si>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</si>
  <si>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</si>
  <si>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</si>
  <si>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</si>
  <si>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</si>
  <si>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</si>
  <si>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</si>
  <si>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</si>
  <si>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</si>
  <si>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</si>
  <si>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</si>
  <si>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</si>
  <si>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</si>
  <si>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</si>
  <si>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</si>
  <si>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</si>
  <si>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</si>
  <si>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</si>
  <si>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</si>
  <si>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</si>
  <si>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</si>
  <si>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</si>
  <si>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</si>
  <si>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</si>
  <si>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</si>
  <si>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</si>
  <si>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</si>
  <si>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</si>
  <si>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</si>
  <si>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</si>
  <si>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</si>
  <si>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</si>
  <si>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</si>
  <si>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</si>
  <si>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</si>
  <si>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</si>
  <si>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</si>
  <si>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</si>
  <si>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</si>
  <si>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</si>
  <si>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</si>
  <si>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</si>
  <si>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</si>
  <si>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</si>
  <si>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</si>
  <si>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</si>
  <si>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</si>
  <si>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</si>
  <si>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</si>
  <si>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</si>
  <si>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</si>
  <si>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</si>
  <si>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</si>
  <si>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</si>
  <si>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</si>
  <si>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</si>
  <si>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</si>
  <si>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</si>
  <si>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</si>
  <si>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</si>
  <si>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</si>
  <si>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</si>
  <si>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</si>
  <si>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</si>
  <si>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</si>
  <si>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</si>
  <si>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</si>
  <si>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</si>
  <si>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</si>
  <si>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</si>
  <si>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</si>
  <si>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</si>
  <si>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</si>
  <si>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</si>
  <si>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</si>
  <si>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</si>
  <si>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</si>
  <si>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</si>
  <si>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</si>
  <si>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</si>
  <si>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</si>
  <si>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</si>
  <si>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</si>
  <si>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</si>
  <si>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</si>
  <si>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</si>
  <si>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</si>
  <si>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</si>
  <si>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</si>
  <si>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</si>
  <si>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</si>
  <si>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</si>
  <si>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</si>
  <si>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</si>
  <si>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</si>
  <si>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</si>
  <si>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</si>
  <si>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</si>
  <si>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</si>
  <si>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</si>
  <si>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</si>
  <si>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</si>
  <si>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</si>
  <si>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</si>
  <si>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</si>
  <si>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</si>
  <si>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</si>
  <si>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</si>
  <si>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</si>
  <si>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</si>
  <si>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</si>
  <si>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</si>
  <si>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</si>
  <si>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</si>
  <si>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</si>
  <si>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</si>
  <si>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</si>
  <si>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</si>
  <si>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</si>
  <si>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</si>
  <si>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</si>
  <si>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</si>
  <si>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</si>
  <si>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</si>
  <si>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</si>
  <si>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</si>
  <si>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</si>
  <si>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</si>
  <si>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</si>
  <si>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</si>
  <si>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</si>
  <si>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</si>
  <si>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</si>
  <si>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</si>
  <si>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</si>
  <si>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</si>
  <si>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</si>
  <si>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</si>
  <si>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</si>
  <si>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</si>
  <si>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</si>
  <si>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</si>
  <si>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</si>
  <si>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</si>
  <si>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</si>
  <si>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</si>
  <si>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</si>
  <si>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</si>
  <si>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</si>
  <si>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</si>
  <si>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</si>
  <si>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</si>
  <si>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</si>
  <si>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</si>
  <si>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</si>
  <si>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</si>
  <si>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</si>
  <si>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</si>
  <si>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</si>
  <si>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</si>
  <si>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</si>
  <si>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</si>
  <si>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</si>
  <si>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</si>
  <si>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</si>
  <si>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</si>
  <si>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</si>
  <si>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</si>
  <si>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</si>
  <si>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</si>
  <si>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</si>
  <si>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</si>
  <si>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</si>
  <si>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</si>
  <si>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</si>
  <si>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</si>
  <si>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</si>
  <si>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</si>
  <si>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</si>
  <si>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</si>
  <si>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</si>
  <si>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</si>
  <si>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</si>
  <si>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</si>
  <si>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</si>
  <si>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</si>
  <si>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</si>
  <si>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</si>
  <si>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</si>
  <si>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</si>
  <si>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</si>
  <si>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</si>
  <si>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</si>
  <si>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</si>
  <si>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</si>
  <si>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</si>
  <si>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</si>
  <si>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</si>
  <si>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</si>
  <si>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</si>
  <si>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</si>
  <si>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</si>
  <si>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</si>
  <si>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</si>
  <si>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</si>
  <si>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</si>
  <si>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</si>
  <si>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</si>
  <si>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</si>
  <si>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</si>
  <si>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</si>
  <si>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</si>
  <si>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</si>
  <si>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</si>
  <si>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</si>
  <si>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</si>
  <si>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</si>
  <si>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</si>
  <si>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</si>
  <si>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</si>
  <si>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</si>
  <si>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</si>
  <si>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</si>
  <si>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</si>
  <si>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</si>
  <si>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</si>
  <si>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</si>
  <si>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</si>
  <si>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</si>
  <si>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</si>
  <si>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</si>
  <si>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</si>
  <si>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</si>
  <si>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</si>
  <si>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</si>
  <si>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</si>
  <si>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</si>
  <si>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</si>
  <si>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</si>
  <si>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</si>
  <si>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</si>
  <si>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</si>
  <si>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</si>
  <si>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</si>
  <si>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</si>
  <si>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</si>
  <si>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</si>
  <si>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</si>
  <si>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</si>
  <si>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</si>
  <si>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</si>
  <si>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</si>
  <si>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</si>
  <si>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</si>
  <si>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</si>
  <si>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</si>
  <si>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</si>
  <si>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</si>
  <si>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</si>
  <si>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</si>
  <si>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</si>
  <si>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</si>
  <si>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</si>
  <si>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</si>
  <si>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</si>
  <si>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</si>
  <si>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</si>
  <si>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</si>
  <si>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</si>
  <si>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</si>
  <si>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</si>
  <si>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</si>
  <si>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</si>
  <si>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</si>
  <si>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</si>
  <si>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</si>
  <si>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</si>
  <si>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</si>
  <si>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</si>
  <si>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</si>
  <si>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</si>
  <si>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</si>
  <si>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</si>
  <si>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</si>
  <si>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</si>
  <si>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</si>
  <si>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</si>
  <si>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</si>
  <si>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</si>
  <si>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</si>
  <si>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</si>
  <si>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</si>
  <si>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</si>
  <si>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</si>
  <si>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</si>
  <si>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</si>
  <si>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</si>
  <si>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</si>
  <si>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</si>
  <si>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</si>
  <si>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</si>
  <si>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</si>
  <si>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</si>
  <si>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</si>
  <si>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</si>
  <si>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</si>
  <si>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</si>
  <si>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</si>
  <si>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</si>
  <si>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</si>
  <si>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</si>
  <si>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</si>
  <si>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</si>
  <si>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</si>
  <si>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</si>
  <si>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</si>
  <si>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</si>
  <si>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</si>
  <si>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</si>
  <si>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</si>
  <si>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</si>
  <si>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</si>
  <si>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</si>
  <si>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</si>
  <si>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</si>
  <si>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</si>
  <si>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</si>
  <si>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</si>
  <si>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</si>
  <si>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</si>
  <si>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</si>
  <si>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</si>
  <si>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</si>
  <si>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</si>
  <si>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</si>
  <si>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</si>
  <si>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</si>
  <si>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</si>
  <si>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</si>
  <si>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</si>
  <si>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</si>
  <si>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</si>
  <si>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</si>
  <si>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</si>
  <si>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</si>
  <si>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</si>
  <si>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</si>
  <si>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</si>
  <si>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</si>
  <si>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</si>
  <si>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</si>
  <si>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</si>
  <si>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</si>
  <si>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</si>
  <si>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</si>
  <si>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</si>
  <si>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</si>
  <si>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</si>
  <si>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</si>
  <si>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</si>
  <si>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</si>
  <si>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</si>
  <si>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</si>
  <si>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</si>
  <si>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</si>
  <si>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</si>
  <si>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</si>
  <si>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</si>
  <si>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</si>
  <si>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</si>
  <si>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</si>
  <si>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</si>
  <si>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</si>
  <si>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</si>
  <si>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</si>
  <si>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</si>
  <si>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</si>
  <si>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</si>
  <si>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</si>
  <si>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</si>
  <si>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</si>
  <si>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</si>
  <si>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</si>
  <si>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</si>
  <si>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</si>
  <si>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</si>
  <si>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</si>
  <si>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</si>
  <si>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</si>
  <si>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</si>
  <si>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</si>
  <si>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</si>
  <si>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</si>
  <si>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</si>
  <si>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</si>
  <si>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</si>
  <si>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</si>
  <si>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</si>
  <si>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</si>
  <si>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</si>
  <si>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</si>
  <si>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</si>
  <si>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</si>
  <si>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</si>
  <si>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</si>
  <si>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</si>
  <si>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</si>
  <si>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</si>
  <si>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</si>
  <si>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</si>
  <si>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</si>
  <si>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</si>
  <si>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</si>
  <si>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</si>
  <si>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</si>
  <si>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</si>
  <si>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</si>
  <si>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</si>
  <si>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</si>
  <si>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</si>
  <si>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</si>
  <si>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</si>
  <si>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</si>
  <si>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</si>
  <si>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</si>
  <si>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</si>
  <si>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</si>
  <si>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</si>
  <si>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</si>
  <si>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</si>
  <si>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</si>
  <si>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</si>
  <si>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</si>
  <si>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</si>
  <si>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</si>
  <si>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</si>
  <si>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</si>
  <si>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</si>
  <si>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</si>
  <si>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</si>
  <si>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</si>
  <si>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</si>
  <si>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</si>
  <si>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</si>
  <si>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</si>
  <si>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</si>
  <si>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</si>
  <si>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</si>
  <si>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</si>
  <si>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</si>
  <si>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</si>
  <si>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</si>
  <si>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</si>
  <si>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</si>
  <si>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</si>
  <si>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</si>
  <si>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</si>
  <si>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</si>
  <si>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</si>
  <si>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</si>
  <si>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</si>
  <si>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</si>
  <si>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</si>
  <si>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</si>
  <si>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</si>
  <si>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</si>
  <si>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</si>
  <si>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</si>
  <si>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</si>
  <si>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</si>
  <si>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</si>
  <si>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</si>
  <si>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</si>
  <si>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</si>
  <si>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</si>
  <si>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</si>
  <si>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</si>
  <si>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</si>
  <si>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</si>
  <si>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</si>
  <si>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</si>
  <si>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</si>
  <si>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</si>
  <si>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</si>
  <si>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</si>
  <si>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</si>
  <si>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</si>
  <si>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</si>
  <si>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</si>
  <si>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</si>
  <si>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</si>
  <si>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</si>
  <si>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</si>
  <si>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</si>
  <si>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</si>
  <si>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</si>
  <si>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</si>
  <si>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</si>
  <si>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</si>
  <si>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</si>
  <si>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</si>
  <si>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</si>
  <si>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</si>
  <si>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</si>
  <si>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</si>
  <si>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</si>
  <si>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</si>
  <si>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</si>
  <si>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</si>
  <si>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</si>
  <si>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</si>
  <si>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</si>
  <si>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</si>
  <si>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</si>
  <si>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</si>
  <si>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</si>
  <si>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</si>
  <si>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</si>
  <si>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</si>
  <si>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</si>
  <si>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</si>
  <si>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</si>
  <si>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</si>
  <si>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</si>
  <si>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</si>
  <si>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</si>
  <si>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</si>
  <si>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</si>
  <si>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</si>
  <si>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</si>
  <si>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</si>
  <si>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</si>
  <si>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</si>
  <si>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</si>
  <si>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</si>
  <si>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</si>
  <si>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</si>
  <si>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</si>
  <si>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</si>
  <si>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</si>
  <si>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</si>
  <si>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</si>
  <si>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</si>
  <si>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</si>
  <si>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</si>
  <si>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</si>
  <si>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</si>
  <si>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</si>
  <si>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</si>
  <si>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</si>
  <si>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</si>
  <si>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</si>
  <si>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</si>
  <si>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</si>
  <si>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</si>
  <si>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</si>
  <si>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</si>
  <si>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</si>
  <si>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</si>
  <si>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</si>
  <si>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</si>
  <si>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</si>
  <si>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</si>
  <si>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</si>
  <si>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</si>
  <si>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</si>
  <si>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</si>
  <si>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</si>
  <si>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</si>
  <si>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</si>
  <si>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</si>
  <si>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</si>
  <si>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</si>
  <si>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</si>
  <si>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</si>
  <si>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</si>
  <si>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</si>
  <si>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</si>
  <si>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</si>
  <si>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</si>
  <si>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</si>
  <si>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</si>
  <si>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</si>
  <si>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</si>
  <si>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</si>
  <si>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</si>
  <si>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</si>
  <si>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</si>
  <si>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</si>
  <si>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</si>
  <si>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</si>
  <si>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</si>
  <si>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</si>
  <si>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</si>
  <si>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</si>
  <si>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</si>
  <si>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</si>
  <si>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</si>
  <si>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</si>
  <si>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</si>
  <si>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</si>
  <si>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</si>
  <si>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</si>
  <si>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</si>
  <si>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</si>
  <si>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</si>
  <si>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</si>
  <si>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</si>
  <si>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</si>
  <si>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</si>
  <si>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</si>
  <si>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</si>
  <si>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</si>
  <si>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</si>
  <si>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</si>
  <si>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</si>
  <si>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</si>
  <si>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</si>
  <si>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</si>
  <si>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</si>
  <si>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</si>
  <si>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</si>
  <si>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</si>
  <si>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</si>
  <si>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</si>
  <si>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</si>
  <si>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</si>
  <si>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</si>
  <si>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</si>
  <si>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</si>
  <si>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</si>
  <si>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</si>
  <si>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</si>
  <si>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</si>
  <si>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</si>
  <si>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</si>
  <si>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</si>
  <si>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</si>
  <si>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</si>
  <si>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</si>
  <si>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</si>
  <si>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</si>
  <si>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</si>
  <si>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</si>
  <si>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</si>
  <si>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</si>
  <si>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</si>
  <si>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</si>
  <si>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</si>
  <si>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</si>
  <si>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</si>
  <si>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</si>
  <si>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</si>
  <si>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</si>
  <si>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</si>
  <si>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</si>
  <si>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</si>
  <si>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</si>
  <si>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</si>
  <si>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</si>
  <si>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</si>
  <si>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</si>
  <si>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</si>
  <si>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</si>
  <si>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</si>
  <si>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</si>
  <si>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</si>
  <si>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</si>
  <si>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</si>
  <si>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</si>
  <si>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</si>
  <si>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</si>
  <si>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</si>
  <si>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</si>
  <si>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</si>
  <si>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</si>
  <si>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</si>
  <si>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</si>
  <si>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</si>
  <si>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</si>
  <si>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</si>
  <si>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</si>
  <si>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</si>
  <si>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</si>
  <si>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</si>
  <si>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</si>
  <si>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</si>
  <si>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</si>
  <si>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</si>
  <si>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</si>
  <si>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</si>
  <si>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</si>
  <si>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</si>
  <si>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</si>
  <si>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</si>
  <si>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</si>
  <si>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</si>
  <si>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</si>
  <si>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</si>
  <si>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</si>
  <si>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</si>
  <si>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</si>
  <si>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</si>
  <si>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</si>
  <si>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</si>
  <si>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</si>
  <si>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</si>
  <si>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</si>
  <si>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</si>
  <si>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</si>
  <si>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</si>
  <si>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</si>
  <si>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</si>
  <si>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</si>
  <si>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</si>
  <si>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</si>
  <si>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</si>
  <si>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</si>
  <si>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</si>
  <si>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</si>
  <si>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</si>
  <si>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</si>
  <si>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</si>
  <si>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</si>
  <si>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</si>
  <si>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</si>
  <si>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</si>
  <si>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</si>
  <si>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</si>
  <si>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</si>
  <si>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</si>
  <si>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</si>
  <si>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</si>
  <si>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</si>
  <si>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</si>
  <si>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</si>
  <si>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</si>
  <si>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</si>
  <si>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</si>
  <si>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</si>
  <si>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</si>
  <si>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</si>
  <si>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</si>
  <si>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</si>
  <si>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</si>
  <si>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</si>
  <si>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</si>
  <si>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</si>
  <si>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</si>
  <si>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</si>
  <si>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</si>
  <si>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</si>
  <si>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</si>
  <si>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</si>
  <si>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</si>
  <si>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</si>
  <si>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</si>
  <si>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</si>
  <si>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</si>
  <si>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</si>
  <si>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</si>
  <si>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</si>
  <si>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</si>
  <si>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</si>
  <si>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</si>
  <si>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</si>
  <si>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</si>
  <si>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</si>
  <si>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</si>
  <si>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</si>
  <si>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</si>
  <si>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</si>
  <si>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</si>
  <si>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</si>
  <si>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</si>
  <si>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</si>
  <si>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</si>
  <si>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</si>
  <si>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</si>
  <si>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</si>
  <si>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</si>
  <si>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</si>
  <si>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</si>
  <si>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</si>
  <si>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</si>
  <si>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</si>
  <si>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</si>
  <si>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</si>
  <si>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</si>
  <si>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</si>
  <si>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</si>
  <si>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</si>
  <si>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</si>
  <si>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</si>
  <si>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</si>
  <si>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</si>
  <si>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</si>
  <si>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</si>
  <si>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</si>
  <si>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</si>
  <si>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</si>
  <si>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</si>
  <si>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</si>
  <si>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</si>
  <si>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</si>
  <si>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</si>
  <si>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</si>
  <si>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</si>
  <si>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</si>
  <si>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</si>
  <si>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</si>
  <si>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</si>
  <si>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</si>
  <si>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</si>
  <si>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</si>
  <si>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</si>
  <si>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</si>
  <si>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</si>
  <si>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</si>
  <si>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</si>
  <si>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</si>
  <si>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</si>
  <si>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</si>
  <si>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</si>
  <si>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</si>
  <si>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</si>
  <si>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</si>
  <si>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</si>
  <si>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</si>
  <si>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</si>
  <si>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</si>
  <si>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</si>
  <si>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</si>
  <si>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</si>
  <si>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</si>
  <si>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</si>
  <si>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</si>
  <si>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</si>
  <si>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</si>
  <si>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</si>
  <si>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</si>
  <si>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</si>
  <si>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</si>
  <si>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</si>
  <si>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</si>
  <si>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</si>
  <si>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</si>
  <si>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</si>
  <si>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</si>
  <si>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</si>
  <si>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</si>
  <si>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</si>
  <si>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</si>
  <si>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</si>
  <si>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</si>
  <si>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</si>
  <si>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</si>
  <si>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</si>
  <si>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</si>
  <si>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</si>
  <si>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</si>
  <si>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</si>
  <si>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</si>
  <si>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</si>
  <si>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</si>
  <si>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</si>
  <si>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</si>
  <si>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</si>
  <si>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</si>
  <si>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</si>
  <si>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</si>
  <si>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</si>
  <si>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</si>
  <si>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</si>
  <si>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</si>
  <si>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</si>
  <si>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</si>
  <si>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</si>
  <si>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</si>
  <si>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</si>
  <si>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</si>
  <si>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</si>
  <si>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</si>
  <si>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</si>
  <si>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</si>
  <si>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</si>
  <si>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</si>
  <si>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</si>
  <si>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</si>
  <si>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</si>
  <si>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</si>
  <si>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</si>
  <si>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</si>
  <si>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</si>
  <si>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</si>
  <si>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</si>
  <si>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</si>
  <si>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</si>
  <si>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</si>
  <si>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</si>
  <si>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</si>
  <si>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</si>
  <si>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</si>
  <si>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</si>
  <si>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</si>
  <si>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</si>
  <si>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</si>
  <si>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</si>
  <si>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</si>
  <si>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</si>
  <si>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</si>
  <si>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</si>
  <si>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</si>
  <si>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</si>
  <si>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</si>
  <si>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</si>
  <si>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</si>
  <si>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</si>
  <si>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</si>
  <si>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</si>
  <si>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</si>
  <si>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</si>
  <si>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</si>
  <si>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</si>
  <si>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</si>
  <si>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</si>
  <si>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</si>
  <si>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</si>
  <si>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</si>
  <si>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</si>
  <si>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</si>
  <si>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</si>
  <si>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</si>
  <si>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</si>
  <si>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</si>
  <si>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</si>
  <si>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</si>
  <si>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</si>
  <si>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</si>
  <si>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</si>
  <si>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</si>
  <si>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</si>
  <si>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</si>
  <si>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</si>
  <si>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</si>
  <si>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</si>
  <si>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</si>
  <si>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</si>
  <si>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</si>
  <si>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</si>
  <si>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</si>
  <si>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</si>
  <si>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</si>
  <si>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</si>
  <si>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</si>
  <si>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</si>
  <si>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</si>
  <si>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</si>
  <si>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</si>
  <si>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</si>
  <si>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</si>
  <si>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</si>
  <si>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</si>
  <si>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</si>
  <si>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</si>
  <si>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</si>
  <si>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</si>
  <si>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</si>
  <si>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</si>
  <si>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</si>
  <si>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</si>
  <si>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</si>
  <si>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</si>
  <si>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</si>
  <si>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</si>
  <si>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</si>
  <si>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</si>
  <si>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</si>
  <si>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</si>
  <si>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</si>
  <si>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</si>
  <si>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</si>
  <si>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</si>
  <si>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</si>
  <si>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</si>
  <si>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</si>
  <si>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</si>
  <si>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</si>
  <si>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</si>
  <si>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</si>
  <si>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</si>
  <si>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</si>
  <si>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</si>
  <si>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</si>
  <si>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</si>
  <si>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</si>
  <si>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</si>
  <si>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</si>
  <si>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</si>
  <si>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</si>
  <si>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</si>
  <si>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</si>
  <si>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</si>
  <si>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</si>
  <si>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</si>
  <si>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</si>
  <si>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</si>
  <si>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</si>
  <si>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</si>
  <si>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</si>
  <si>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</si>
  <si>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</si>
  <si>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</si>
  <si>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</si>
  <si>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</si>
  <si>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</si>
  <si>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</si>
  <si>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</si>
  <si>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</si>
  <si>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</si>
  <si>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</si>
  <si>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</si>
  <si>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</si>
  <si>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</si>
  <si>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</si>
  <si>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</si>
  <si>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</si>
  <si>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</si>
  <si>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</si>
  <si>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</si>
  <si>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</si>
  <si>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</si>
  <si>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</si>
  <si>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</si>
  <si>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</si>
  <si>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</si>
  <si>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</si>
  <si>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</si>
  <si>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</si>
  <si>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</si>
  <si>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</si>
  <si>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</si>
  <si>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</si>
  <si>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</si>
  <si>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</si>
  <si>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</si>
  <si>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</si>
  <si>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</si>
  <si>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</si>
  <si>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</si>
  <si>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</si>
  <si>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</si>
  <si>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</si>
  <si>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</si>
  <si>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</si>
  <si>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</si>
  <si>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</si>
  <si>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</si>
  <si>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</si>
  <si>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</si>
  <si>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</si>
  <si>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</si>
  <si>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</si>
  <si>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</si>
  <si>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</si>
  <si>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</si>
  <si>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</si>
  <si>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</si>
  <si>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</si>
  <si>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</si>
  <si>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</si>
  <si>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</si>
  <si>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</si>
  <si>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</si>
  <si>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</si>
  <si>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</si>
  <si>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</si>
  <si>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</si>
  <si>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</si>
  <si>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</si>
  <si>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</si>
  <si>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</si>
  <si>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</si>
  <si>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</si>
  <si>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</si>
  <si>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</si>
  <si>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</si>
  <si>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</si>
  <si>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</si>
  <si>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</si>
  <si>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</si>
  <si>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</si>
  <si>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</si>
  <si>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</si>
  <si>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</si>
  <si>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</si>
  <si>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</si>
  <si>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</si>
  <si>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</si>
  <si>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</si>
  <si>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</si>
  <si>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</si>
  <si>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</si>
  <si>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</si>
  <si>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</si>
  <si>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</si>
  <si>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</si>
  <si>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</si>
  <si>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</si>
  <si>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</si>
  <si>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</si>
  <si>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</si>
  <si>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</si>
  <si>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</si>
  <si>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</si>
  <si>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</si>
  <si>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</si>
  <si>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</si>
  <si>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</si>
  <si>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</si>
  <si>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</si>
  <si>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</si>
  <si>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</si>
  <si>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</si>
  <si>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</si>
  <si>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</si>
  <si>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</si>
  <si>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</si>
  <si>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</si>
  <si>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</si>
  <si>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</si>
  <si>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</si>
  <si>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</si>
  <si>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</si>
  <si>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</si>
  <si>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</si>
  <si>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</si>
  <si>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</si>
  <si>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</si>
  <si>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</si>
  <si>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</si>
  <si>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</si>
  <si>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</si>
  <si>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</si>
  <si>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</si>
  <si>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</si>
  <si>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</si>
  <si>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</si>
  <si>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</si>
  <si>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</si>
  <si>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</si>
  <si>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</si>
  <si>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</si>
  <si>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</si>
  <si>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</si>
  <si>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</si>
  <si>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</si>
  <si>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</si>
  <si>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</si>
  <si>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</si>
  <si>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</si>
  <si>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</si>
  <si>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</si>
  <si>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</si>
  <si>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</si>
  <si>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</si>
  <si>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</si>
  <si>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</si>
  <si>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</si>
  <si>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</si>
  <si>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</si>
  <si>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</si>
  <si>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</si>
  <si>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</si>
  <si>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</si>
  <si>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</si>
  <si>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</si>
  <si>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</si>
  <si>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</si>
  <si>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</si>
  <si>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</si>
  <si>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</si>
  <si>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</si>
  <si>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</si>
  <si>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</si>
  <si>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</si>
  <si>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</si>
  <si>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</si>
  <si>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</si>
  <si>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</si>
  <si>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</si>
  <si>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</si>
  <si>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</si>
  <si>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</si>
  <si>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</si>
  <si>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</si>
  <si>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</si>
  <si>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</si>
  <si>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</si>
  <si>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</si>
  <si>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</si>
  <si>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</si>
  <si>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</si>
  <si>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</si>
  <si>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</si>
  <si>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</si>
  <si>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</si>
  <si>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</si>
  <si>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</si>
  <si>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</si>
  <si>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</si>
  <si>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</si>
  <si>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</si>
  <si>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</si>
  <si>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</si>
  <si>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</si>
  <si>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</si>
  <si>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</si>
  <si>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</si>
  <si>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</si>
  <si>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</si>
  <si>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</si>
  <si>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</si>
  <si>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</si>
  <si>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</si>
  <si>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</si>
  <si>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</si>
  <si>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</si>
  <si>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</si>
  <si>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</si>
  <si>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</si>
  <si>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</si>
  <si>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</si>
  <si>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</si>
  <si>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</si>
  <si>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</si>
  <si>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</si>
  <si>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</si>
  <si>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</si>
  <si>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</si>
  <si>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</si>
  <si>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</si>
  <si>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</si>
  <si>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</si>
  <si>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</si>
  <si>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</si>
  <si>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</si>
  <si>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</si>
  <si>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</si>
  <si>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</si>
  <si>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</si>
  <si>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</si>
  <si>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</si>
  <si>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</si>
  <si>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</si>
  <si>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</si>
  <si>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</si>
  <si>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</si>
  <si>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</si>
  <si>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</si>
  <si>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</si>
  <si>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</si>
  <si>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</si>
  <si>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</si>
  <si>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</si>
  <si>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</si>
  <si>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</si>
  <si>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</si>
  <si>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</si>
  <si>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</si>
  <si>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</si>
  <si>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</si>
  <si>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</si>
  <si>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</si>
  <si>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</si>
  <si>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</si>
  <si>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</si>
  <si>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</si>
  <si>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</si>
  <si>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</si>
  <si>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</si>
  <si>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</si>
  <si>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</si>
  <si>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</si>
  <si>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</si>
  <si>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</si>
  <si>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</si>
  <si>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</si>
  <si>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</si>
  <si>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</si>
  <si>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</si>
  <si>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</si>
  <si>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</si>
  <si>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</si>
  <si>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</si>
  <si>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</si>
  <si>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</si>
  <si>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</si>
  <si>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</si>
  <si>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</si>
  <si>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</si>
  <si>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</si>
  <si>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</si>
  <si>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</si>
  <si>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</si>
  <si>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</si>
  <si>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</si>
  <si>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</si>
  <si>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</si>
  <si>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</si>
  <si>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</si>
  <si>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</si>
  <si>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</si>
  <si>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</si>
  <si>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</si>
  <si>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</si>
  <si>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</si>
  <si>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</si>
  <si>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</si>
  <si>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</si>
  <si>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</si>
  <si>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</si>
  <si>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</si>
  <si>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</si>
  <si>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</si>
  <si>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</si>
  <si>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</si>
  <si>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</si>
  <si>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</si>
  <si>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</si>
  <si>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</si>
  <si>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</si>
  <si>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</si>
  <si>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</si>
  <si>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</si>
  <si>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</si>
  <si>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</si>
  <si>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</si>
  <si>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</si>
  <si>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</si>
  <si>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</si>
  <si>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</si>
  <si>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</si>
  <si>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</si>
  <si>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</si>
  <si>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</si>
  <si>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</si>
  <si>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</si>
  <si>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</si>
  <si>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</si>
  <si>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</si>
  <si>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</si>
  <si>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</si>
  <si>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</si>
  <si>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</si>
  <si>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</si>
  <si>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</si>
  <si>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</si>
  <si>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</si>
  <si>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</si>
  <si>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</si>
  <si>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</si>
  <si>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</si>
  <si>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</si>
  <si>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</si>
  <si>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</si>
  <si>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</si>
  <si>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</si>
  <si>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</si>
  <si>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</si>
  <si>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</si>
  <si>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</si>
  <si>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</si>
  <si>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</si>
  <si>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</si>
  <si>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</si>
  <si>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</si>
  <si>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</si>
  <si>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</si>
  <si>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</si>
  <si>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</si>
  <si>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</si>
  <si>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</si>
  <si>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</si>
  <si>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</si>
  <si>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</si>
  <si>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</si>
  <si>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</si>
  <si>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</si>
  <si>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</si>
  <si>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</si>
  <si>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</si>
  <si>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</si>
  <si>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</si>
  <si>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</si>
  <si>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</si>
  <si>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</si>
  <si>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</si>
  <si>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</si>
  <si>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</si>
  <si>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</si>
  <si>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</si>
  <si>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</si>
  <si>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</si>
  <si>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</si>
  <si>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</si>
  <si>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</si>
  <si>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</si>
  <si>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</si>
  <si>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</si>
  <si>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</si>
  <si>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</si>
  <si>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</si>
  <si>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</si>
  <si>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</si>
  <si>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</si>
  <si>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</si>
  <si>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</si>
  <si>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</si>
  <si>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</si>
  <si>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</si>
  <si>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</si>
  <si>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</si>
  <si>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</si>
  <si>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</si>
  <si>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</si>
  <si>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</si>
  <si>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</si>
  <si>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</si>
  <si>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</si>
  <si>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</si>
  <si>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</si>
  <si>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</si>
  <si>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</si>
  <si>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</si>
  <si>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</si>
  <si>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</si>
  <si>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</si>
  <si>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</si>
  <si>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</si>
  <si>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</si>
  <si>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</si>
  <si>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</si>
  <si>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</si>
  <si>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</si>
  <si>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</si>
  <si>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</si>
  <si>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</si>
  <si>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</si>
  <si>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</si>
  <si>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</si>
  <si>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</si>
  <si>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</si>
  <si>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</si>
  <si>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</si>
  <si>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</si>
  <si>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</si>
  <si>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</si>
  <si>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</si>
  <si>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</si>
  <si>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</si>
  <si>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</si>
  <si>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</si>
  <si>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</si>
  <si>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</si>
  <si>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</si>
  <si>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</si>
  <si>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</si>
  <si>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</si>
  <si>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</si>
  <si>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</si>
  <si>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</si>
  <si>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</si>
  <si>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</si>
  <si>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</si>
  <si>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</si>
  <si>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</si>
  <si>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</si>
  <si>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</si>
  <si>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</si>
  <si>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</si>
  <si>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</si>
  <si>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</si>
  <si>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</si>
  <si>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</si>
  <si>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</si>
  <si>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</si>
  <si>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</si>
  <si>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</si>
  <si>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</si>
  <si>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</si>
  <si>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</si>
  <si>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</si>
  <si>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</si>
  <si>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</si>
  <si>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</si>
  <si>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</si>
  <si>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</si>
  <si>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</si>
  <si>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</si>
  <si>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</si>
  <si>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</si>
  <si>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</si>
  <si>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</si>
  <si>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</si>
  <si>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</si>
  <si>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</si>
  <si>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</si>
  <si>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</si>
  <si>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</si>
  <si>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</si>
  <si>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</si>
  <si>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</si>
  <si>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</si>
  <si>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</si>
  <si>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</si>
  <si>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</si>
  <si>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</si>
  <si>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</si>
  <si>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</si>
  <si>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</si>
  <si>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</si>
  <si>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</si>
  <si>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</si>
  <si>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</si>
  <si>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</si>
  <si>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</si>
  <si>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</si>
  <si>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</si>
  <si>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</si>
  <si>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</si>
  <si>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</si>
  <si>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</si>
  <si>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</si>
  <si>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</si>
  <si>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</si>
  <si>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</si>
  <si>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</si>
  <si>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</si>
  <si>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</si>
  <si>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</si>
  <si>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</si>
  <si>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</si>
  <si>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</si>
  <si>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</si>
  <si>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</si>
  <si>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</si>
  <si>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</si>
  <si>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</si>
  <si>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</si>
  <si>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</si>
  <si>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</si>
  <si>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</si>
  <si>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</si>
  <si>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</si>
  <si>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</si>
  <si>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</si>
  <si>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</si>
  <si>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</si>
  <si>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</si>
  <si>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</si>
  <si>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</si>
  <si>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</si>
  <si>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</si>
  <si>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</si>
  <si>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</si>
  <si>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</si>
  <si>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</si>
  <si>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</si>
  <si>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</si>
  <si>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</si>
  <si>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</si>
  <si>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</si>
  <si>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</si>
  <si>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</si>
  <si>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</si>
  <si>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</si>
  <si>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</si>
  <si>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</si>
  <si>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</si>
  <si>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</si>
  <si>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</si>
  <si>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</si>
  <si>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</si>
  <si>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</si>
  <si>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</si>
  <si>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</si>
  <si>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</si>
  <si>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</si>
  <si>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</si>
  <si>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</si>
  <si>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</si>
  <si>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</si>
  <si>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</si>
  <si>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</si>
  <si>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</si>
  <si>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</si>
  <si>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</si>
  <si>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</si>
  <si>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</si>
  <si>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</si>
  <si>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</si>
  <si>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</si>
  <si>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</si>
  <si>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</si>
  <si>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</si>
  <si>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</si>
  <si>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</si>
  <si>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</si>
  <si>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</si>
  <si>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</si>
  <si>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</si>
  <si>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</si>
  <si>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</si>
  <si>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</si>
  <si>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</si>
  <si>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</si>
  <si>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</si>
  <si>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</si>
  <si>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</si>
  <si>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</si>
  <si>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</si>
  <si>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</si>
  <si>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</si>
  <si>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</si>
  <si>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</si>
  <si>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</si>
  <si>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</si>
  <si>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</si>
  <si>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</si>
  <si>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</si>
  <si>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</si>
  <si>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</si>
  <si>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</si>
  <si>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</si>
  <si>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</si>
  <si>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</si>
  <si>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</si>
  <si>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</si>
  <si>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</si>
  <si>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</si>
  <si>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</si>
  <si>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</si>
  <si>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</si>
  <si>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</si>
  <si>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</si>
  <si>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</si>
  <si>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</si>
  <si>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</si>
  <si>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</si>
  <si>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</si>
  <si>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</si>
  <si>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</si>
  <si>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</si>
  <si>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</si>
  <si>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</si>
  <si>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</si>
  <si>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</si>
  <si>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</si>
  <si>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</si>
  <si>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</si>
  <si>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</si>
  <si>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</si>
  <si>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</si>
  <si>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</si>
  <si>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</si>
  <si>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</si>
  <si>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</si>
  <si>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</si>
  <si>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</si>
  <si>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</si>
  <si>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</si>
  <si>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</si>
  <si>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</si>
  <si>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</si>
  <si>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</si>
  <si>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</si>
  <si>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</si>
  <si>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</si>
  <si>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</si>
  <si>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</si>
  <si>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</si>
  <si>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</si>
  <si>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</si>
  <si>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</si>
  <si>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</si>
  <si>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</si>
  <si>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</si>
  <si>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</si>
  <si>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</si>
  <si>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</si>
  <si>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</si>
  <si>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</si>
  <si>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</si>
  <si>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</si>
  <si>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</si>
  <si>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</si>
  <si>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</si>
  <si>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</si>
  <si>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</si>
  <si>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</si>
  <si>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</si>
  <si>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</si>
  <si>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</si>
  <si>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</si>
  <si>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</si>
  <si>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</si>
  <si>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</si>
  <si>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</si>
  <si>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</si>
  <si>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</si>
  <si>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</si>
  <si>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</si>
  <si>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</si>
  <si>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</si>
  <si>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</si>
  <si>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</si>
  <si>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</si>
  <si>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</si>
  <si>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</si>
  <si>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</si>
  <si>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</si>
  <si>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</si>
  <si>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</si>
  <si>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</si>
  <si>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</si>
  <si>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</si>
  <si>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</si>
  <si>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</si>
  <si>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</si>
  <si>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</si>
  <si>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</si>
  <si>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</si>
  <si>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</si>
  <si>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</si>
  <si>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</si>
  <si>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</si>
  <si>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</si>
  <si>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</si>
  <si>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</si>
  <si>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</si>
  <si>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</si>
  <si>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</si>
  <si>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</si>
  <si>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</si>
  <si>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</si>
  <si>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</si>
  <si>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</si>
  <si>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</si>
  <si>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</si>
  <si>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</si>
  <si>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</si>
  <si>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</si>
  <si>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</si>
  <si>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</si>
  <si>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</si>
  <si>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</si>
  <si>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</si>
  <si>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</si>
  <si>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</si>
  <si>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</si>
  <si>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</si>
  <si>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</si>
  <si>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</si>
  <si>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</si>
  <si>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</si>
  <si>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</si>
  <si>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</si>
  <si>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</si>
  <si>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</si>
  <si>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</si>
  <si>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</si>
  <si>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</si>
  <si>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</si>
  <si>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</si>
  <si>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</si>
  <si>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</si>
  <si>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</si>
  <si>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</si>
  <si>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</si>
  <si>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</si>
  <si>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</si>
  <si>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</si>
  <si>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</si>
  <si>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</si>
  <si>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</si>
  <si>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</si>
  <si>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</si>
  <si>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</si>
  <si>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</si>
  <si>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</si>
  <si>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</si>
  <si>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</si>
  <si>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</si>
  <si>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</si>
  <si>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</si>
  <si>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</si>
  <si>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</si>
  <si>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</si>
  <si>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</si>
  <si>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</si>
  <si>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</si>
  <si>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</si>
  <si>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</si>
  <si>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</si>
  <si>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</si>
  <si>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</si>
  <si>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</si>
  <si>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</si>
  <si>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</si>
  <si>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</si>
  <si>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</si>
  <si>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</si>
  <si>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</si>
  <si>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</si>
  <si>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</si>
  <si>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</si>
  <si>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</si>
  <si>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</si>
  <si>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</si>
  <si>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</si>
  <si>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</si>
  <si>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</si>
  <si>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</si>
  <si>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</si>
  <si>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</si>
  <si>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</si>
  <si>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</si>
  <si>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</si>
  <si>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</si>
  <si>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</si>
  <si>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</si>
  <si>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</si>
  <si>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</si>
  <si>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</si>
  <si>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</si>
  <si>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</si>
  <si>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</si>
  <si>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</si>
  <si>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</si>
  <si>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</si>
  <si>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</si>
  <si>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</si>
  <si>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</si>
  <si>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</si>
  <si>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</si>
  <si>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</si>
  <si>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</si>
  <si>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</si>
  <si>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</si>
  <si>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</si>
  <si>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</si>
  <si>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</si>
  <si>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</si>
  <si>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</si>
  <si>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</si>
  <si>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</si>
  <si>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</si>
  <si>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</si>
  <si>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</si>
  <si>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</si>
  <si>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</si>
  <si>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</si>
  <si>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</si>
  <si>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</si>
  <si>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</si>
  <si>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</si>
  <si>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</si>
  <si>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</si>
  <si>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</si>
  <si>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</si>
  <si>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</si>
  <si>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</si>
  <si>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</si>
  <si>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</si>
  <si>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</si>
  <si>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</si>
  <si>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</si>
  <si>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</si>
  <si>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</si>
  <si>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</si>
  <si>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</si>
  <si>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</si>
  <si>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</si>
  <si>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</si>
  <si>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</si>
  <si>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</si>
  <si>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</si>
  <si>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</si>
  <si>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</si>
  <si>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</si>
  <si>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</si>
  <si>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</si>
  <si>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</si>
  <si>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</si>
  <si>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</si>
  <si>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</si>
  <si>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</si>
  <si>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</si>
  <si>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</si>
  <si>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</si>
  <si>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</si>
  <si>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</si>
  <si>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</si>
  <si>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</si>
  <si>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</si>
  <si>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</si>
  <si>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</si>
  <si>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</si>
  <si>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</si>
  <si>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</si>
  <si>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</si>
  <si>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</si>
  <si>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</si>
  <si>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</si>
  <si>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</si>
  <si>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</si>
  <si>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</si>
  <si>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</si>
  <si>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</si>
  <si>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</si>
  <si>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</si>
  <si>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</si>
  <si>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</si>
  <si>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</si>
  <si>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</si>
  <si>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</si>
  <si>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</si>
  <si>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</si>
  <si>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</si>
  <si>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</si>
  <si>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</si>
  <si>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</si>
  <si>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</si>
  <si>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</si>
  <si>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</si>
  <si>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</si>
  <si>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</si>
  <si>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</si>
  <si>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</si>
  <si>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</si>
  <si>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</si>
  <si>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</si>
  <si>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</si>
  <si>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</si>
  <si>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</si>
  <si>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</si>
  <si>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</si>
  <si>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</si>
  <si>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</si>
  <si>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</si>
  <si>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</si>
  <si>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</si>
  <si>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</si>
  <si>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</si>
  <si>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</si>
  <si>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</si>
  <si>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</si>
  <si>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</si>
  <si>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</si>
  <si>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</si>
  <si>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</si>
  <si>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</si>
  <si>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</si>
  <si>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</si>
  <si>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</si>
  <si>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</si>
  <si>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</si>
  <si>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</si>
  <si>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</si>
  <si>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</si>
  <si>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</si>
  <si>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</si>
  <si>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</si>
  <si>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</si>
  <si>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</si>
  <si>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</si>
  <si>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</si>
  <si>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</si>
  <si>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</si>
  <si>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</si>
  <si>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</si>
  <si>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</si>
  <si>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</si>
  <si>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</si>
  <si>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</si>
  <si>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</si>
  <si>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</si>
  <si>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</si>
  <si>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</si>
  <si>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</si>
  <si>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</si>
  <si>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</si>
  <si>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</si>
  <si>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</si>
  <si>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</si>
  <si>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</si>
  <si>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</si>
  <si>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</si>
  <si>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</si>
  <si>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</si>
  <si>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</si>
  <si>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</si>
  <si>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</si>
  <si>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</si>
  <si>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</si>
  <si>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</si>
  <si>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</si>
  <si>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</si>
  <si>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</si>
  <si>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</si>
  <si>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</si>
  <si>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</si>
  <si>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</si>
  <si>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</si>
  <si>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</si>
  <si>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</si>
  <si>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</si>
  <si>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</si>
  <si>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</si>
  <si>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</si>
  <si>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</si>
  <si>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</si>
  <si>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</si>
  <si>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</si>
  <si>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</si>
  <si>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</si>
  <si>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</si>
  <si>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</si>
  <si>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</si>
  <si>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</si>
  <si>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</si>
  <si>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</si>
  <si>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</si>
  <si>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</si>
  <si>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</si>
  <si>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</si>
  <si>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</si>
  <si>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</si>
  <si>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</si>
  <si>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</si>
  <si>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</si>
  <si>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</si>
  <si>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</si>
  <si>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</si>
  <si>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</si>
  <si>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</si>
  <si>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</si>
  <si>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</si>
  <si>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</si>
  <si>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</si>
  <si>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</si>
  <si>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</si>
  <si>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</si>
  <si>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</si>
  <si>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</si>
  <si>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</si>
  <si>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</si>
  <si>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</si>
  <si>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</si>
  <si>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</si>
  <si>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</si>
  <si>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</si>
  <si>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</si>
  <si>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</si>
  <si>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</si>
  <si>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</si>
  <si>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</si>
  <si>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</si>
  <si>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</si>
  <si>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</si>
  <si>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</si>
  <si>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</si>
  <si>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</si>
  <si>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</si>
  <si>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</si>
  <si>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</si>
  <si>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</si>
  <si>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</si>
  <si>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</si>
  <si>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</si>
  <si>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</si>
  <si>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</si>
  <si>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</si>
  <si>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</si>
  <si>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</si>
  <si>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</si>
  <si>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</si>
  <si>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</si>
  <si>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</si>
  <si>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</si>
  <si>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</si>
  <si>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</si>
  <si>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</si>
  <si>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</si>
  <si>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</si>
  <si>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</si>
  <si>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</si>
  <si>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</si>
  <si>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</si>
  <si>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</si>
  <si>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</si>
  <si>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</si>
  <si>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</si>
  <si>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</si>
  <si>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</si>
  <si>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</si>
  <si>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</si>
  <si>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</si>
  <si>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</si>
  <si>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</si>
  <si>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</si>
  <si>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</si>
  <si>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</si>
  <si>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</si>
  <si>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</si>
  <si>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</si>
  <si>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</si>
  <si>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</si>
  <si>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</si>
  <si>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</si>
  <si>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</si>
  <si>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</si>
  <si>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</si>
  <si>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</si>
  <si>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</si>
  <si>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</si>
  <si>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</si>
  <si>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</si>
  <si>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</si>
  <si>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</si>
  <si>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</si>
  <si>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</si>
  <si>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</si>
  <si>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</si>
  <si>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</si>
  <si>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</si>
  <si>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</si>
  <si>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</si>
  <si>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</si>
  <si>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</si>
  <si>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</si>
  <si>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</si>
  <si>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</si>
  <si>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</si>
  <si>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</si>
  <si>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</si>
  <si>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</si>
  <si>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</si>
  <si>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</si>
  <si>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</si>
  <si>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</si>
  <si>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</si>
  <si>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</si>
  <si>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</si>
  <si>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</si>
  <si>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</si>
  <si>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</si>
  <si>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</si>
  <si>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</si>
  <si>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</si>
  <si>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</si>
  <si>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</si>
  <si>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</si>
  <si>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</si>
  <si>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</si>
  <si>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</si>
  <si>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</si>
  <si>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</si>
  <si>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</si>
  <si>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</si>
  <si>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</si>
  <si>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</si>
  <si>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</si>
  <si>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</si>
  <si>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</si>
  <si>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</si>
  <si>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</si>
  <si>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</si>
  <si>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</si>
  <si>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</si>
  <si>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</si>
  <si>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</si>
  <si>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</si>
  <si>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</si>
  <si>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</si>
  <si>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</si>
  <si>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</si>
  <si>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</si>
  <si>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</si>
  <si>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</si>
  <si>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</si>
  <si>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</si>
  <si>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</si>
  <si>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</si>
  <si>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</si>
  <si>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</si>
  <si>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</si>
  <si>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</si>
  <si>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</si>
  <si>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</si>
  <si>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</si>
  <si>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</si>
  <si>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</si>
  <si>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</si>
  <si>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</si>
  <si>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</si>
  <si>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</si>
  <si>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</si>
  <si>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</si>
  <si>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</si>
  <si>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</si>
  <si>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</si>
  <si>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</si>
  <si>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</si>
  <si>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</si>
  <si>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</si>
  <si>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</si>
  <si>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</si>
  <si>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</si>
  <si>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</si>
  <si>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</si>
  <si>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</si>
  <si>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</si>
  <si>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</si>
  <si>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</si>
  <si>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</si>
  <si>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</si>
  <si>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</si>
  <si>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</si>
  <si>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</si>
  <si>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</si>
  <si>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</si>
  <si>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</si>
  <si>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</si>
  <si>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</si>
  <si>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</si>
  <si>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</si>
  <si>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</si>
  <si>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</si>
  <si>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</si>
  <si>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</si>
  <si>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</si>
  <si>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</si>
  <si>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</si>
  <si>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</si>
  <si>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</si>
  <si>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</si>
  <si>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</si>
  <si>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</si>
  <si>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</si>
  <si>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</si>
  <si>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</si>
  <si>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</si>
  <si>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</si>
  <si>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</si>
  <si>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</si>
  <si>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</si>
  <si>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</si>
  <si>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</si>
  <si>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</si>
  <si>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</si>
  <si>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</si>
  <si>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</si>
  <si>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</si>
  <si>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</si>
  <si>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</si>
  <si>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</si>
  <si>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</si>
  <si>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</si>
  <si>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</si>
  <si>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</si>
  <si>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</si>
  <si>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</si>
  <si>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</si>
  <si>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</si>
  <si>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</si>
  <si>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</si>
  <si>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</si>
  <si>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</si>
  <si>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</si>
  <si>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</si>
  <si>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</si>
  <si>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</si>
  <si>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</si>
  <si>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</si>
  <si>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</si>
  <si>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</si>
  <si>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</si>
  <si>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</si>
  <si>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</si>
  <si>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</si>
  <si>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</si>
  <si>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</si>
  <si>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</si>
  <si>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</si>
  <si>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</si>
  <si>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</si>
  <si>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</si>
  <si>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</si>
  <si>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</si>
  <si>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</si>
  <si>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</si>
  <si>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</si>
  <si>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</si>
  <si>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</si>
  <si>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</si>
  <si>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</si>
  <si>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</si>
  <si>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</si>
  <si>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</si>
  <si>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</si>
  <si>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</si>
  <si>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</si>
  <si>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</si>
  <si>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</si>
  <si>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</si>
  <si>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</si>
  <si>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</si>
  <si>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</si>
  <si>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</si>
  <si>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</si>
  <si>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</si>
  <si>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</si>
  <si>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</si>
  <si>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</si>
  <si>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</si>
  <si>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</si>
  <si>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</si>
  <si>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</si>
  <si>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</si>
  <si>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</si>
  <si>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</si>
  <si>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</si>
  <si>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</si>
  <si>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</si>
  <si>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</si>
  <si>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</si>
  <si>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</si>
  <si>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</si>
  <si>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</si>
  <si>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</si>
  <si>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</si>
  <si>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</si>
  <si>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</si>
  <si>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</si>
  <si>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</si>
  <si>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</si>
  <si>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</si>
  <si>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</si>
  <si>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</si>
  <si>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</si>
  <si>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</si>
  <si>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</si>
  <si>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</si>
  <si>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</si>
  <si>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</si>
  <si>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</si>
  <si>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</si>
  <si>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</si>
  <si>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</si>
  <si>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</si>
  <si>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</si>
  <si>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</si>
  <si>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</si>
  <si>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</si>
  <si>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</si>
  <si>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</si>
  <si>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</si>
  <si>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</si>
  <si>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</si>
  <si>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</si>
  <si>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</si>
  <si>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</si>
  <si>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</si>
  <si>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</si>
  <si>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</si>
  <si>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</si>
  <si>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</si>
  <si>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</si>
  <si>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</si>
  <si>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</si>
  <si>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</si>
  <si>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</si>
  <si>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</si>
  <si>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</si>
  <si>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</si>
  <si>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</si>
  <si>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</si>
  <si>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</si>
  <si>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</si>
  <si>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</si>
  <si>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</si>
  <si>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</si>
  <si>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</si>
  <si>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</si>
  <si>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</si>
  <si>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</si>
  <si>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</si>
  <si>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</si>
  <si>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</si>
  <si>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</si>
  <si>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</si>
  <si>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</si>
  <si>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</si>
  <si>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</si>
  <si>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</si>
  <si>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</si>
  <si>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</si>
  <si>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</si>
  <si>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</si>
  <si>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</si>
  <si>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</si>
  <si>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</si>
  <si>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</si>
  <si>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</si>
  <si>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</si>
  <si>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</si>
  <si>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</si>
  <si>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</si>
  <si>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</si>
  <si>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</si>
  <si>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</si>
  <si>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</si>
  <si>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</si>
  <si>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</si>
  <si>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</si>
  <si>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</si>
  <si>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</si>
  <si>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</si>
  <si>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</si>
  <si>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</si>
  <si>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</si>
  <si>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</si>
  <si>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</si>
  <si>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</si>
  <si>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</si>
  <si>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</si>
  <si>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</si>
  <si>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</si>
  <si>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</si>
  <si>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</si>
  <si>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</si>
  <si>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</si>
  <si>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</si>
  <si>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</si>
  <si>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</si>
  <si>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</si>
  <si>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</si>
  <si>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</si>
  <si>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</si>
  <si>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</si>
  <si>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</si>
  <si>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</si>
  <si>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</si>
  <si>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</si>
  <si>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</si>
  <si>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</si>
  <si>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</si>
  <si>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</si>
  <si>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</si>
  <si>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</si>
  <si>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</si>
  <si>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</si>
  <si>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</si>
  <si>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</si>
  <si>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</si>
  <si>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</si>
  <si>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</si>
  <si>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</si>
  <si>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</si>
  <si>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</si>
  <si>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</si>
  <si>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</si>
  <si>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</si>
  <si>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</si>
  <si>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</si>
  <si>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</si>
  <si>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</si>
  <si>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</si>
  <si>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</si>
  <si>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</si>
  <si>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</si>
  <si>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</si>
  <si>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</si>
  <si>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</si>
  <si>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</si>
  <si>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</si>
  <si>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</si>
  <si>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</si>
  <si>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</si>
  <si>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</si>
  <si>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</si>
  <si>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</si>
  <si>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</si>
  <si>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</si>
  <si>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</si>
  <si>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</si>
  <si>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</si>
  <si>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</si>
  <si>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</si>
  <si>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</si>
  <si>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</si>
  <si>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</si>
  <si>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</si>
  <si>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</si>
  <si>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</si>
  <si>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</si>
  <si>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</si>
  <si>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</si>
  <si>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</si>
  <si>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</si>
  <si>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</si>
  <si>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</si>
  <si>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</si>
  <si>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</si>
  <si>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</si>
  <si>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</si>
  <si>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</si>
  <si>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</si>
  <si>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</si>
  <si>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</si>
  <si>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</si>
  <si>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</si>
  <si>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</si>
  <si>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</si>
  <si>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</si>
  <si>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</si>
  <si>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</si>
  <si>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</si>
  <si>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</si>
  <si>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</si>
  <si>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</si>
  <si>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</si>
  <si>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</si>
  <si>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</si>
  <si>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</si>
  <si>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</si>
  <si>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</si>
  <si>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</si>
  <si>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</si>
  <si>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</si>
  <si>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</si>
  <si>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</si>
  <si>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</si>
  <si>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</si>
  <si>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</si>
  <si>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</si>
  <si>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</si>
  <si>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</si>
  <si>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</si>
  <si>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</si>
  <si>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</si>
  <si>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</si>
  <si>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</si>
  <si>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</si>
  <si>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</si>
  <si>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</si>
  <si>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</si>
  <si>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</si>
  <si>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</si>
  <si>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</si>
  <si>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</si>
  <si>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</si>
  <si>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</si>
  <si>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</si>
  <si>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</si>
  <si>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</si>
  <si>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</si>
  <si>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</si>
  <si>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</si>
  <si>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</si>
  <si>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</si>
  <si>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</si>
  <si>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</si>
  <si>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</si>
  <si>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</si>
  <si>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</si>
  <si>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</si>
  <si>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</si>
  <si>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</si>
  <si>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</si>
  <si>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</si>
  <si>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</si>
  <si>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</si>
  <si>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</si>
  <si>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</si>
  <si>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</si>
  <si>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</si>
  <si>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</si>
  <si>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</si>
  <si>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</si>
  <si>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</si>
  <si>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</si>
  <si>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</si>
  <si>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</si>
  <si>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</si>
  <si>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</si>
  <si>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</si>
  <si>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</si>
  <si>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</si>
  <si>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</si>
  <si>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</si>
  <si>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</si>
  <si>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</si>
  <si>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</si>
  <si>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</si>
  <si>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</si>
  <si>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</si>
  <si>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</si>
  <si>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</si>
  <si>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</si>
  <si>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</si>
  <si>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</si>
  <si>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</si>
  <si>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</si>
  <si>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</si>
  <si>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</si>
  <si>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</si>
  <si>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</si>
  <si>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</si>
  <si>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</si>
  <si>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</si>
  <si>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</si>
  <si>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</si>
  <si>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</si>
  <si>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</si>
  <si>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</si>
  <si>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</si>
  <si>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</si>
  <si>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</si>
  <si>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</si>
  <si>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</si>
  <si>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</si>
  <si>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</si>
  <si>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</si>
  <si>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</si>
  <si>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</si>
  <si>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</si>
  <si>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</si>
  <si>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</si>
  <si>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</si>
  <si>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</si>
  <si>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</si>
  <si>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</si>
  <si>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</si>
  <si>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</si>
  <si>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</si>
  <si>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</si>
  <si>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</si>
  <si>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</si>
  <si>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</si>
  <si>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</si>
  <si>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</si>
  <si>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</si>
  <si>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</si>
  <si>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</si>
  <si>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</si>
  <si>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</si>
  <si>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</si>
  <si>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</si>
  <si>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</si>
  <si>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</si>
  <si>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</si>
  <si>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</si>
  <si>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</si>
  <si>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</si>
  <si>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</si>
  <si>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</si>
  <si>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</si>
  <si>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</si>
  <si>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</si>
  <si>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</si>
  <si>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</si>
  <si>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</si>
  <si>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</si>
  <si>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</si>
  <si>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</si>
  <si>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</si>
  <si>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</si>
  <si>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</si>
  <si>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</si>
  <si>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</si>
  <si>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</si>
  <si>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</si>
  <si>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</si>
  <si>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</si>
  <si>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</si>
  <si>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</si>
  <si>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</si>
  <si>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</si>
  <si>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</si>
  <si>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</si>
  <si>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</si>
  <si>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</si>
  <si>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</si>
  <si>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</si>
  <si>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</si>
  <si>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</si>
  <si>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</si>
  <si>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</si>
  <si>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</si>
  <si>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</si>
  <si>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</si>
  <si>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</si>
  <si>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</si>
  <si>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</si>
  <si>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</si>
  <si>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</si>
  <si>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</si>
  <si>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</si>
  <si>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</si>
  <si>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</si>
  <si>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</si>
  <si>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</si>
  <si>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</si>
  <si>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</si>
  <si>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</si>
  <si>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</si>
  <si>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</si>
  <si>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</si>
  <si>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</si>
  <si>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</si>
  <si>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</si>
  <si>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</si>
  <si>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</si>
  <si>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</si>
  <si>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</si>
  <si>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</si>
  <si>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</si>
  <si>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</si>
  <si>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</si>
  <si>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</si>
  <si>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</si>
  <si>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</si>
  <si>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</si>
  <si>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</si>
  <si>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</si>
  <si>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</si>
  <si>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</si>
  <si>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</si>
  <si>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</si>
  <si>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</si>
  <si>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</si>
  <si>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</si>
  <si>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</si>
  <si>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</si>
  <si>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</si>
  <si>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</si>
  <si>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</si>
  <si>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</si>
  <si>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</si>
  <si>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</si>
  <si>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</si>
  <si>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</si>
  <si>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</si>
  <si>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</si>
  <si>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</si>
  <si>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</si>
  <si>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</si>
  <si>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</si>
  <si>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</si>
  <si>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</si>
  <si>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</si>
  <si>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</si>
  <si>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</si>
  <si>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</si>
  <si>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</si>
  <si>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</si>
  <si>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</si>
  <si>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</si>
  <si>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</si>
  <si>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</si>
  <si>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</si>
  <si>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</si>
  <si>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</si>
  <si>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</si>
  <si>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</si>
  <si>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</si>
  <si>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</si>
  <si>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</si>
  <si>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</si>
  <si>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</si>
  <si>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</si>
  <si>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</si>
  <si>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</si>
  <si>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</si>
  <si>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</si>
  <si>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</si>
  <si>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</si>
  <si>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</si>
  <si>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</si>
  <si>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</si>
  <si>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</si>
  <si>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</si>
  <si>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</si>
  <si>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</si>
  <si>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</si>
  <si>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</si>
  <si>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</si>
  <si>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</si>
  <si>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</si>
  <si>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</si>
  <si>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</si>
  <si>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</si>
  <si>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</si>
  <si>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</si>
  <si>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</si>
  <si>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</si>
  <si>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</si>
  <si>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</si>
  <si>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</si>
  <si>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</si>
  <si>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</si>
  <si>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</si>
  <si>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</si>
  <si>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</si>
  <si>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</si>
  <si>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</si>
  <si>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</si>
  <si>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</si>
  <si>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</si>
  <si>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</si>
  <si>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</si>
  <si>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</si>
  <si>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</si>
  <si>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</si>
  <si>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</si>
  <si>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</si>
  <si>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</si>
  <si>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</si>
  <si>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</si>
  <si>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</si>
  <si>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</si>
  <si>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</si>
  <si>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</si>
  <si>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</si>
  <si>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</si>
  <si>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</si>
  <si>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</si>
  <si>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</si>
  <si>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</si>
  <si>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</si>
  <si>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</si>
  <si>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</si>
  <si>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</si>
  <si>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</si>
  <si>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</si>
  <si>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</si>
  <si>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</si>
  <si>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</si>
  <si>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</si>
  <si>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</si>
  <si>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</si>
  <si>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</si>
  <si>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</si>
  <si>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</si>
  <si>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</si>
  <si>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</si>
  <si>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</si>
  <si>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</si>
  <si>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</si>
  <si>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</si>
  <si>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</si>
  <si>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</si>
  <si>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</si>
  <si>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</si>
  <si>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</si>
  <si>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</si>
  <si>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</si>
  <si>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</si>
  <si>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</si>
  <si>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</si>
  <si>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</si>
  <si>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</si>
  <si>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</si>
  <si>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</si>
  <si>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</si>
  <si>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</si>
  <si>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</si>
  <si>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</si>
  <si>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</si>
  <si>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</si>
  <si>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</si>
  <si>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</si>
  <si>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</si>
  <si>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</si>
  <si>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</si>
  <si>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</si>
  <si>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</si>
  <si>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</si>
  <si>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</si>
  <si>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</si>
  <si>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</si>
  <si>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</si>
  <si>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</si>
  <si>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</si>
  <si>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</si>
  <si>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</si>
  <si>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</si>
  <si>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</si>
  <si>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</si>
  <si>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</si>
  <si>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</si>
  <si>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</si>
  <si>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</si>
  <si>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</si>
  <si>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</si>
  <si>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</si>
  <si>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</si>
  <si>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</si>
  <si>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</si>
  <si>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</si>
  <si>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</si>
  <si>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</si>
  <si>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</si>
  <si>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</si>
  <si>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</si>
  <si>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</si>
  <si>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</si>
  <si>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</si>
  <si>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</si>
  <si>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</si>
  <si>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</si>
  <si>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</si>
  <si>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</si>
  <si>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</si>
  <si>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</si>
  <si>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</si>
  <si>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</si>
  <si>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</si>
  <si>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</si>
  <si>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</si>
  <si>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</si>
  <si>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</si>
  <si>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</si>
  <si>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</si>
  <si>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</si>
  <si>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</si>
  <si>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</si>
  <si>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</si>
  <si>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</si>
  <si>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</si>
  <si>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</si>
  <si>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</si>
  <si>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</si>
  <si>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</si>
  <si>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</si>
  <si>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</si>
  <si>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</si>
  <si>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</si>
  <si>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</si>
  <si>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</si>
  <si>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</si>
  <si>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</si>
  <si>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</si>
  <si>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</si>
  <si>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</si>
  <si>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</si>
  <si>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</si>
  <si>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</si>
  <si>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</si>
  <si>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</si>
  <si>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</si>
  <si>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</si>
  <si>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</si>
  <si>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</si>
  <si>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</si>
  <si>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</si>
  <si>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</si>
  <si>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</si>
  <si>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</si>
  <si>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</si>
  <si>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</si>
  <si>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</si>
  <si>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</si>
  <si>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</si>
  <si>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</si>
  <si>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</si>
  <si>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</si>
  <si>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</si>
  <si>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</si>
  <si>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</si>
  <si>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</si>
  <si>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</si>
  <si>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</si>
  <si>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</si>
  <si>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</si>
  <si>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</si>
  <si>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</si>
  <si>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</si>
  <si>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</si>
  <si>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</si>
  <si>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</si>
  <si>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</si>
  <si>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</si>
  <si>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</si>
  <si>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</si>
  <si>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</si>
  <si>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</si>
  <si>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</si>
  <si>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</si>
  <si>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</si>
  <si>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</si>
  <si>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</si>
  <si>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</si>
  <si>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</si>
  <si>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</si>
  <si>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</si>
  <si>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</si>
  <si>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</si>
  <si>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</si>
  <si>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</si>
  <si>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</si>
  <si>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</si>
  <si>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</si>
  <si>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</si>
  <si>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</si>
  <si>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</si>
  <si>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</si>
  <si>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</si>
  <si>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</si>
  <si>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</si>
  <si>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</si>
  <si>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</si>
  <si>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</si>
  <si>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</si>
  <si>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</si>
  <si>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</si>
  <si>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</si>
  <si>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</si>
  <si>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</si>
  <si>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</si>
  <si>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</si>
  <si>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</si>
  <si>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</si>
  <si>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</si>
  <si>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</si>
  <si>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</si>
  <si>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</si>
  <si>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</si>
  <si>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</si>
  <si>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</si>
  <si>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</si>
  <si>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</si>
  <si>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</si>
  <si>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</si>
  <si>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</si>
  <si>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</si>
  <si>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</si>
  <si>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</si>
  <si>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</si>
  <si>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</si>
  <si>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</si>
  <si>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</si>
  <si>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</si>
  <si>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</si>
  <si>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</si>
  <si>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</si>
  <si>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</si>
  <si>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</si>
  <si>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</si>
  <si>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</si>
  <si>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</si>
  <si>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</si>
  <si>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</si>
  <si>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</si>
  <si>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</si>
  <si>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</si>
  <si>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</si>
  <si>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</si>
  <si>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</si>
  <si>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</si>
  <si>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</si>
  <si>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</si>
  <si>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</si>
  <si>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</si>
  <si>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</si>
  <si>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</si>
  <si>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</si>
  <si>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</si>
  <si>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</si>
  <si>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</si>
  <si>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</si>
  <si>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</si>
  <si>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</si>
  <si>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</si>
  <si>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</si>
  <si>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</si>
  <si>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</si>
  <si>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</si>
  <si>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</si>
  <si>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</si>
  <si>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</si>
  <si>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</si>
  <si>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</si>
  <si>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</si>
  <si>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</si>
  <si>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</si>
  <si>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</si>
  <si>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</si>
  <si>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</si>
  <si>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</si>
  <si>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</si>
  <si>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</si>
  <si>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</si>
  <si>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</si>
  <si>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</si>
  <si>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</si>
  <si>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</si>
  <si>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</si>
  <si>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</si>
  <si>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</si>
  <si>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</si>
  <si>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</si>
  <si>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</si>
  <si>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</si>
  <si>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</si>
  <si>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</si>
  <si>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</si>
  <si>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</si>
  <si>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</si>
  <si>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</si>
  <si>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</si>
  <si>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</si>
  <si>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</si>
  <si>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</si>
  <si>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</si>
  <si>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</si>
  <si>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</si>
  <si>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</si>
  <si>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</si>
  <si>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</si>
  <si>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</si>
  <si>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</si>
  <si>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</si>
  <si>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</si>
  <si>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</si>
  <si>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</si>
  <si>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</si>
  <si>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</si>
  <si>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</si>
  <si>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</si>
  <si>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</si>
  <si>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</si>
  <si>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</si>
  <si>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</si>
  <si>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</si>
  <si>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</si>
  <si>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</si>
  <si>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</si>
  <si>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</si>
  <si>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</si>
  <si>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</si>
  <si>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</si>
  <si>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</si>
  <si>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</si>
  <si>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</si>
  <si>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</si>
  <si>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</si>
  <si>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</si>
  <si>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</si>
  <si>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</si>
  <si>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</si>
  <si>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</si>
  <si>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</si>
  <si>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</si>
  <si>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</si>
  <si>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</si>
  <si>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</si>
  <si>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</si>
  <si>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</si>
  <si>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</si>
  <si>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</si>
  <si>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</si>
  <si>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</si>
  <si>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</si>
  <si>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</si>
  <si>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</si>
  <si>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</si>
  <si>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</si>
  <si>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</si>
  <si>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</si>
  <si>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</si>
  <si>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</si>
  <si>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</si>
  <si>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</si>
  <si>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</si>
  <si>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</si>
  <si>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</si>
  <si>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</si>
  <si>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</si>
  <si>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</si>
  <si>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</si>
  <si>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</si>
  <si>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</si>
  <si>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</si>
  <si>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</si>
  <si>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</si>
  <si>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</si>
  <si>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</si>
  <si>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</si>
  <si>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</si>
  <si>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</si>
  <si>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</si>
  <si>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</si>
  <si>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</si>
  <si>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</si>
  <si>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</si>
  <si>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</si>
  <si>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</si>
  <si>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</si>
  <si>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</si>
  <si>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</si>
  <si>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</si>
  <si>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</si>
  <si>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</si>
  <si>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</si>
  <si>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</si>
  <si>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</si>
  <si>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</si>
  <si>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</si>
  <si>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</si>
  <si>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</si>
  <si>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</si>
  <si>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</si>
  <si>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</si>
  <si>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</si>
  <si>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</si>
  <si>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</si>
  <si>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</si>
  <si>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</si>
  <si>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</si>
  <si>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</si>
  <si>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</si>
  <si>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</si>
  <si>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</si>
  <si>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</si>
  <si>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</si>
  <si>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</si>
  <si>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</si>
  <si>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</si>
  <si>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</si>
  <si>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</si>
  <si>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</si>
  <si>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</si>
  <si>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</si>
  <si>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</si>
  <si>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</si>
  <si>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</si>
  <si>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</si>
  <si>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</si>
  <si>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</si>
  <si>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</si>
  <si>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</si>
  <si>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</si>
  <si>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</si>
  <si>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</si>
  <si>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</si>
  <si>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</si>
  <si>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</si>
  <si>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</si>
  <si>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</si>
  <si>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</si>
  <si>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</si>
  <si>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</si>
  <si>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</si>
  <si>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</si>
  <si>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</si>
  <si>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</si>
  <si>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</si>
  <si>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</si>
  <si>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</si>
  <si>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</si>
  <si>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</si>
  <si>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</si>
  <si>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</si>
  <si>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</si>
  <si>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</si>
  <si>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</si>
  <si>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</si>
  <si>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</si>
  <si>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</si>
  <si>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</si>
  <si>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</si>
  <si>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</si>
  <si>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</si>
  <si>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</si>
  <si>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</si>
  <si>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</si>
  <si>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</si>
  <si>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</si>
  <si>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</si>
  <si>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</si>
  <si>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</si>
  <si>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</si>
  <si>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</si>
  <si>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</si>
  <si>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</si>
  <si>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</si>
  <si>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</si>
  <si>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</si>
  <si>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</si>
  <si>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</si>
  <si>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</si>
  <si>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</si>
  <si>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</si>
  <si>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</si>
  <si>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</si>
  <si>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</si>
  <si>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</si>
  <si>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</si>
  <si>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</si>
  <si>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</si>
  <si>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</si>
  <si>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</si>
  <si>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</si>
  <si>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</si>
  <si>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</si>
  <si>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</si>
  <si>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</si>
  <si>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</si>
  <si>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</si>
  <si>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</si>
  <si>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</si>
  <si>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</si>
  <si>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</si>
  <si>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</si>
  <si>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</si>
  <si>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</si>
  <si>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</si>
  <si>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</si>
  <si>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</si>
  <si>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</si>
  <si>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</si>
  <si>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</si>
  <si>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</si>
  <si>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</si>
  <si>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</si>
  <si>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</si>
  <si>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</si>
  <si>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</si>
  <si>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</si>
  <si>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</si>
  <si>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</si>
  <si>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</si>
  <si>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</si>
  <si>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</si>
  <si>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</si>
  <si>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</si>
  <si>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</si>
  <si>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</si>
  <si>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</si>
  <si>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</si>
  <si>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</si>
  <si>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</si>
  <si>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</si>
  <si>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</si>
  <si>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</si>
  <si>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</si>
  <si>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</si>
  <si>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</si>
  <si>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</si>
  <si>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</si>
  <si>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</si>
  <si>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</si>
  <si>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</si>
  <si>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</si>
  <si>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</si>
  <si>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</si>
  <si>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</si>
  <si>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</si>
  <si>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</si>
  <si>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</si>
  <si>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</si>
  <si>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</si>
  <si>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</si>
  <si>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</si>
  <si>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</si>
  <si>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</si>
  <si>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</si>
  <si>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</si>
  <si>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</si>
  <si>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</si>
  <si>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</si>
  <si>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</si>
  <si>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</si>
  <si>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</si>
  <si>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</si>
  <si>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</si>
  <si>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</si>
  <si>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</si>
  <si>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</si>
  <si>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</si>
  <si>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</si>
  <si>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</si>
  <si>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</si>
  <si>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</si>
  <si>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</si>
  <si>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</si>
  <si>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</si>
  <si>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</si>
  <si>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</si>
  <si>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</si>
  <si>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</si>
  <si>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</si>
  <si>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</si>
  <si>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</si>
  <si>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</si>
  <si>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</si>
  <si>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</si>
  <si>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</si>
  <si>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</si>
  <si>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</si>
  <si>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</si>
  <si>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</si>
  <si>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</si>
  <si>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</si>
  <si>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</si>
  <si>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</si>
  <si>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</si>
  <si>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</si>
  <si>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</si>
  <si>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</si>
  <si>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</si>
  <si>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</si>
  <si>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</si>
  <si>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</si>
  <si>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</si>
  <si>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</si>
  <si>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</si>
  <si>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</si>
  <si>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</si>
  <si>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</si>
  <si>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</si>
  <si>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</si>
  <si>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</si>
  <si>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</si>
  <si>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</si>
  <si>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</si>
  <si>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</si>
  <si>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</si>
  <si>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</si>
  <si>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</si>
  <si>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</si>
  <si>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</si>
  <si>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</si>
  <si>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</si>
  <si>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</si>
  <si>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</si>
  <si>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</si>
  <si>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</si>
  <si>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</si>
  <si>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</si>
  <si>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</si>
  <si>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</si>
  <si>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</si>
  <si>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</si>
  <si>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</si>
  <si>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</si>
  <si>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</si>
  <si>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</si>
  <si>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</si>
  <si>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</si>
  <si>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</si>
  <si>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</si>
  <si>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</si>
  <si>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</si>
  <si>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</si>
  <si>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</si>
  <si>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</si>
  <si>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</si>
  <si>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</si>
  <si>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</si>
  <si>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</si>
  <si>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</si>
  <si>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</si>
  <si>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</si>
  <si>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</si>
  <si>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</si>
  <si>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</si>
  <si>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</si>
  <si>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</si>
  <si>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</si>
  <si>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</si>
  <si>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</si>
  <si>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</si>
  <si>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</si>
  <si>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</si>
  <si>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</si>
  <si>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</si>
  <si>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</si>
  <si>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</si>
  <si>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</si>
  <si>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</si>
  <si>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</si>
  <si>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</si>
  <si>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</si>
  <si>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</si>
  <si>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</si>
  <si>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</si>
  <si>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</si>
  <si>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</si>
  <si>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</si>
  <si>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</si>
  <si>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</si>
  <si>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</si>
  <si>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</si>
  <si>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</si>
  <si>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</si>
  <si>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</si>
  <si>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</si>
  <si>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</si>
  <si>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</si>
  <si>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</si>
  <si>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</si>
  <si>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</si>
  <si>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</si>
  <si>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</si>
  <si>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</si>
  <si>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</si>
  <si>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</si>
  <si>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</si>
  <si>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</si>
  <si>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</si>
  <si>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</si>
  <si>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</si>
  <si>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</si>
  <si>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</si>
  <si>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</si>
  <si>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</si>
  <si>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</si>
  <si>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</si>
  <si>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</si>
  <si>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</si>
  <si>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</si>
  <si>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</si>
  <si>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</si>
  <si>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</si>
  <si>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</si>
  <si>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</si>
  <si>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</si>
  <si>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</si>
  <si>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</si>
  <si>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</si>
  <si>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</si>
  <si>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</si>
  <si>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</si>
  <si>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</si>
  <si>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</si>
  <si>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</si>
  <si>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</si>
  <si>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</si>
  <si>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</si>
  <si>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</si>
  <si>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</si>
  <si>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</si>
  <si>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</si>
  <si>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</si>
  <si>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</si>
  <si>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</si>
  <si>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</si>
  <si>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</si>
  <si>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</si>
  <si>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</si>
  <si>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</si>
  <si>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</si>
  <si>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</si>
  <si>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</si>
  <si>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</si>
  <si>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</si>
  <si>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</si>
  <si>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</si>
  <si>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</si>
  <si>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</si>
  <si>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</si>
  <si>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</si>
  <si>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</si>
  <si>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</si>
  <si>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</si>
  <si>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</si>
  <si>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</si>
  <si>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</si>
  <si>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</si>
  <si>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</si>
  <si>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</si>
  <si>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</si>
  <si>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</si>
  <si>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</si>
  <si>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</si>
  <si>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</si>
  <si>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</si>
  <si>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</si>
  <si>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</si>
  <si>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</si>
  <si>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</si>
  <si>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</si>
  <si>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</si>
  <si>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</si>
  <si>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</si>
  <si>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</si>
  <si>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</si>
  <si>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</si>
  <si>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</si>
  <si>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</si>
  <si>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</si>
  <si>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</si>
  <si>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</si>
  <si>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</si>
  <si>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</si>
  <si>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</si>
  <si>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</si>
  <si>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</si>
  <si>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</si>
  <si>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</si>
  <si>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</si>
  <si>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</si>
  <si>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</si>
  <si>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</si>
  <si>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</si>
  <si>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</si>
  <si>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</si>
  <si>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</si>
  <si>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</si>
  <si>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</si>
  <si>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</si>
  <si>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</si>
  <si>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</si>
  <si>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</si>
  <si>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</si>
  <si>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</si>
  <si>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</si>
  <si>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</si>
  <si>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</si>
  <si>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</si>
  <si>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</si>
  <si>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</si>
  <si>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</si>
  <si>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</si>
  <si>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</si>
  <si>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</si>
  <si>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</si>
  <si>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</si>
  <si>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</si>
  <si>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</si>
  <si>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</si>
  <si>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</si>
  <si>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</si>
  <si>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</si>
  <si>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</si>
  <si>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</si>
  <si>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</si>
  <si>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</si>
  <si>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</si>
  <si>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</si>
  <si>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</si>
  <si>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</si>
  <si>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</si>
  <si>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</si>
  <si>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</si>
  <si>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</si>
  <si>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</si>
  <si>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</si>
  <si>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</si>
  <si>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</si>
  <si>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</si>
  <si>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</si>
  <si>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</si>
  <si>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</si>
  <si>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</si>
  <si>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</si>
  <si>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</si>
  <si>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</si>
  <si>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</si>
  <si>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</si>
  <si>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</si>
  <si>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</si>
  <si>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</si>
  <si>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</si>
  <si>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</si>
  <si>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</si>
  <si>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</si>
  <si>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</si>
  <si>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</si>
  <si>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</si>
  <si>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</si>
  <si>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</si>
  <si>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</si>
  <si>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</si>
  <si>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</si>
  <si>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</si>
  <si>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</si>
  <si>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</si>
  <si>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</si>
  <si>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</si>
  <si>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</si>
  <si>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</si>
  <si>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</si>
  <si>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</si>
  <si>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</si>
  <si>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</si>
  <si>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</si>
  <si>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</si>
  <si>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</si>
  <si>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</si>
  <si>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</si>
  <si>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</si>
  <si>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</si>
  <si>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</si>
  <si>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</si>
  <si>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</si>
  <si>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</si>
  <si>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</si>
  <si>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</si>
  <si>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</si>
  <si>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</si>
  <si>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</si>
  <si>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</si>
  <si>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</si>
  <si>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</si>
  <si>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</si>
  <si>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</si>
  <si>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</si>
  <si>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</si>
  <si>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</si>
  <si>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</si>
  <si>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</si>
  <si>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</si>
  <si>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</si>
  <si>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</si>
  <si>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</si>
  <si>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</si>
  <si>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</si>
  <si>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</si>
  <si>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</si>
  <si>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</si>
  <si>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</si>
  <si>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</si>
  <si>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</si>
  <si>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</si>
  <si>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</si>
  <si>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</si>
  <si>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</si>
  <si>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</si>
  <si>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</si>
  <si>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</si>
  <si>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</si>
  <si>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</si>
  <si>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</si>
  <si>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</si>
  <si>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</si>
  <si>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</si>
  <si>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</si>
  <si>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</si>
  <si>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</si>
  <si>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</si>
  <si>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</si>
  <si>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</si>
  <si>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</si>
  <si>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</si>
  <si>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</si>
  <si>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</si>
  <si>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</si>
  <si>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</si>
  <si>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</si>
  <si>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</si>
  <si>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</si>
  <si>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</si>
  <si>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</si>
  <si>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</si>
  <si>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</si>
  <si>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</si>
  <si>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</si>
  <si>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</si>
  <si>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</si>
  <si>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</si>
  <si>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</si>
  <si>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</si>
  <si>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</si>
  <si>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</si>
  <si>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</si>
  <si>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</si>
  <si>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</si>
  <si>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</si>
  <si>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</si>
  <si>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</si>
  <si>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</si>
  <si>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</si>
  <si>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</si>
  <si>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</si>
  <si>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</si>
  <si>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</si>
  <si>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</si>
  <si>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</si>
  <si>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</si>
  <si>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</si>
  <si>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</si>
  <si>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</si>
  <si>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</si>
  <si>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</si>
  <si>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</si>
  <si>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</si>
  <si>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</si>
  <si>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</si>
  <si>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</si>
  <si>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</si>
  <si>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</si>
  <si>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</si>
  <si>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</si>
  <si>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</si>
  <si>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</si>
  <si>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</si>
  <si>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</si>
  <si>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</si>
  <si>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</si>
  <si>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</si>
  <si>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</si>
  <si>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</si>
  <si>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</si>
  <si>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</si>
  <si>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</si>
  <si>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</si>
  <si>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</si>
  <si>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</si>
  <si>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</si>
  <si>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</si>
  <si>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</si>
  <si>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</si>
  <si>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</si>
  <si>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</si>
  <si>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</si>
  <si>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</si>
  <si>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</si>
  <si>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</si>
  <si>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</si>
  <si>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</si>
  <si>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</si>
  <si>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</si>
  <si>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</si>
  <si>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</si>
  <si>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</si>
  <si>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</si>
  <si>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</si>
  <si>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</si>
  <si>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</si>
  <si>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</si>
  <si>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</si>
  <si>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</si>
  <si>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</si>
  <si>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</si>
  <si>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</si>
  <si>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</si>
  <si>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</si>
  <si>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</si>
  <si>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</si>
  <si>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</si>
  <si>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</si>
  <si>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</si>
  <si>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</si>
  <si>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</si>
  <si>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</si>
  <si>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</si>
  <si>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</si>
  <si>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</si>
  <si>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</si>
  <si>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</si>
  <si>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</si>
  <si>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</si>
  <si>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</si>
  <si>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</si>
  <si>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</si>
  <si>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</si>
  <si>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</si>
  <si>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</si>
  <si>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</si>
  <si>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</si>
  <si>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</si>
  <si>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</si>
  <si>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</si>
  <si>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</si>
  <si>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</si>
  <si>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</si>
  <si>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</si>
  <si>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</si>
  <si>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</si>
  <si>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</si>
  <si>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</si>
  <si>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</si>
  <si>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</si>
  <si>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</si>
  <si>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</si>
  <si>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</si>
  <si>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</si>
  <si>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</si>
  <si>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</si>
  <si>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</si>
  <si>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</si>
  <si>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</si>
  <si>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</si>
  <si>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</si>
  <si>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</si>
  <si>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</si>
  <si>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</si>
  <si>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</si>
  <si>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</si>
  <si>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</si>
  <si>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</si>
  <si>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</si>
  <si>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</si>
  <si>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</si>
  <si>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</si>
  <si>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</si>
  <si>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</si>
  <si>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</si>
  <si>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</si>
  <si>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</si>
  <si>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</si>
  <si>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</si>
  <si>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</si>
  <si>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</si>
  <si>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</si>
  <si>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</si>
  <si>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</si>
  <si>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</si>
  <si>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</si>
  <si>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</si>
  <si>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</si>
  <si>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</si>
  <si>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</si>
  <si>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</si>
  <si>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</si>
  <si>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</si>
  <si>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</si>
  <si>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</si>
  <si>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</si>
  <si>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</si>
  <si>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</si>
  <si>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</si>
  <si>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</si>
  <si>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</si>
  <si>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</si>
  <si>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</si>
  <si>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</si>
  <si>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</si>
  <si>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</si>
  <si>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</si>
  <si>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</si>
  <si>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</si>
  <si>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</si>
  <si>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</si>
  <si>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</si>
  <si>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</si>
  <si>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</si>
  <si>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</si>
  <si>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</si>
  <si>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</si>
  <si>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</si>
  <si>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</si>
  <si>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</si>
  <si>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</si>
  <si>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</si>
  <si>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</si>
  <si>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</si>
  <si>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</si>
  <si>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</si>
  <si>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</si>
  <si>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</si>
  <si>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</si>
  <si>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</si>
  <si>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</si>
  <si>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</si>
  <si>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</si>
  <si>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</si>
  <si>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</si>
  <si>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</si>
  <si>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</si>
  <si>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</si>
  <si>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</si>
  <si>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</si>
  <si>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</si>
  <si>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</si>
  <si>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</si>
  <si>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</si>
  <si>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</si>
  <si>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</si>
  <si>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</si>
  <si>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</si>
  <si>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</si>
  <si>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</si>
  <si>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</si>
  <si>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</si>
  <si>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</si>
  <si>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</si>
  <si>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</si>
  <si>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</si>
  <si>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</si>
  <si>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</si>
  <si>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</si>
  <si>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</si>
  <si>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</si>
  <si>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</si>
  <si>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</si>
  <si>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</si>
  <si>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</si>
  <si>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</si>
  <si>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</si>
  <si>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</si>
  <si>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</si>
  <si>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</si>
  <si>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</si>
  <si>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</si>
  <si>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</si>
  <si>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</si>
  <si>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</si>
  <si>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</si>
  <si>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</si>
  <si>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</si>
  <si>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</si>
  <si>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</si>
  <si>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</si>
  <si>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</si>
  <si>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</si>
  <si>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</si>
  <si>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</si>
  <si>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</si>
  <si>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</si>
  <si>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</si>
  <si>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</si>
  <si>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</si>
  <si>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</si>
  <si>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</si>
  <si>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</si>
  <si>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</si>
  <si>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</si>
  <si>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</si>
  <si>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</si>
  <si>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</si>
  <si>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</si>
  <si>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</si>
  <si>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</si>
  <si>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</si>
  <si>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</si>
  <si>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</si>
  <si>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</si>
  <si>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</si>
  <si>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</si>
  <si>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</si>
  <si>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</si>
  <si>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</si>
  <si>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</si>
  <si>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</si>
  <si>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</si>
  <si>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</si>
  <si>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</si>
  <si>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</si>
  <si>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</si>
  <si>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</si>
  <si>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</si>
  <si>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</si>
  <si>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</si>
  <si>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</si>
  <si>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</si>
  <si>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</si>
  <si>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</si>
  <si>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</si>
  <si>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</si>
  <si>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</si>
  <si>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</si>
  <si>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</si>
  <si>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</si>
  <si>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</si>
  <si>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</si>
  <si>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</si>
  <si>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</si>
  <si>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</si>
  <si>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</si>
  <si>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</si>
  <si>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</si>
  <si>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</si>
  <si>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</si>
  <si>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</si>
  <si>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</si>
  <si>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</si>
  <si>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</si>
  <si>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</si>
  <si>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</si>
  <si>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</si>
  <si>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</si>
  <si>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</si>
  <si>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</si>
  <si>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</si>
  <si>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</si>
  <si>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</si>
  <si>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</si>
  <si>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</si>
  <si>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</si>
  <si>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</si>
  <si>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</si>
  <si>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</si>
  <si>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</si>
  <si>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</si>
  <si>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</si>
  <si>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</si>
  <si>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</si>
  <si>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</si>
  <si>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</si>
  <si>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</si>
  <si>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</si>
  <si>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</si>
  <si>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</si>
  <si>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</si>
  <si>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</si>
  <si>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</si>
  <si>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</si>
  <si>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</si>
  <si>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</si>
  <si>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</si>
  <si>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</si>
  <si>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</si>
  <si>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</si>
  <si>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</si>
  <si>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</si>
  <si>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</si>
  <si>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</si>
  <si>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</si>
  <si>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</si>
  <si>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</si>
  <si>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</si>
  <si>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</si>
  <si>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</si>
  <si>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</si>
  <si>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</si>
  <si>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</si>
  <si>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</si>
  <si>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</si>
  <si>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</si>
  <si>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</si>
  <si>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</si>
  <si>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</si>
  <si>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</si>
  <si>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</si>
  <si>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</si>
  <si>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</si>
  <si>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</si>
  <si>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</si>
  <si>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</si>
  <si>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</si>
  <si>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</si>
  <si>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</si>
  <si>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</si>
  <si>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</si>
  <si>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</si>
  <si>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</si>
  <si>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</si>
  <si>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</si>
  <si>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</si>
  <si>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</si>
  <si>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</si>
  <si>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</si>
  <si>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</si>
  <si>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</si>
  <si>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</si>
  <si>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</si>
  <si>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</si>
  <si>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</si>
  <si>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</si>
  <si>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</si>
  <si>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</si>
  <si>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</si>
  <si>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</si>
  <si>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</si>
  <si>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</si>
  <si>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</si>
  <si>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</si>
  <si>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</si>
  <si>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</si>
  <si>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</si>
  <si>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</si>
  <si>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</si>
  <si>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</si>
  <si>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</si>
  <si>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</si>
  <si>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</si>
  <si>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</si>
  <si>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</si>
  <si>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</si>
  <si>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</si>
  <si>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</si>
  <si>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</si>
  <si>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</si>
  <si>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</si>
  <si>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</si>
  <si>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</si>
  <si>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</si>
  <si>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</si>
  <si>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</si>
  <si>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</si>
  <si>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</si>
  <si>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</si>
  <si>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</si>
  <si>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</si>
  <si>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</si>
  <si>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</si>
  <si>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</si>
  <si>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</si>
  <si>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</si>
  <si>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</si>
  <si>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</si>
  <si>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</si>
  <si>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</si>
  <si>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</si>
  <si>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</si>
  <si>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</si>
  <si>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</si>
  <si>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</si>
  <si>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</si>
  <si>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</si>
  <si>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</si>
  <si>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</si>
  <si>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</si>
  <si>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</si>
  <si>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</si>
  <si>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</si>
  <si>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</si>
  <si>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</si>
  <si>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</si>
  <si>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</si>
  <si>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</si>
  <si>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</si>
  <si>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</si>
  <si>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</si>
  <si>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</si>
  <si>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</si>
  <si>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</si>
  <si>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</si>
  <si>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</si>
  <si>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</si>
  <si>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</si>
  <si>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</si>
  <si>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</si>
  <si>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</si>
  <si>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</si>
  <si>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</si>
  <si>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</si>
  <si>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</si>
  <si>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</si>
  <si>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</si>
  <si>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</si>
  <si>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</si>
  <si>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</si>
  <si>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</si>
  <si>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</si>
  <si>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</si>
  <si>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</si>
  <si>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</si>
  <si>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</si>
  <si>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</si>
  <si>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</si>
  <si>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</si>
  <si>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</si>
  <si>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</si>
  <si>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</si>
  <si>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</si>
  <si>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</si>
  <si>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</si>
  <si>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</si>
  <si>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</si>
  <si>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</si>
  <si>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</si>
  <si>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</si>
  <si>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</si>
  <si>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</si>
  <si>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</si>
  <si>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</si>
  <si>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</si>
  <si>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</si>
  <si>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</si>
  <si>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</si>
  <si>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</si>
  <si>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</si>
  <si>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</si>
  <si>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</si>
  <si>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</si>
  <si>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</si>
  <si>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</si>
  <si>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</si>
  <si>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</si>
  <si>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</si>
  <si>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</si>
  <si>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</si>
  <si>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</si>
  <si>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</si>
  <si>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</si>
  <si>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</si>
  <si>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</si>
  <si>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</si>
  <si>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</si>
  <si>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</si>
  <si>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</si>
  <si>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</si>
  <si>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</si>
  <si>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</si>
  <si>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</si>
  <si>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</si>
  <si>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</si>
  <si>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</si>
  <si>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</si>
  <si>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</si>
  <si>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</si>
  <si>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</si>
  <si>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</si>
  <si>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</si>
  <si>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</si>
  <si>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</si>
  <si>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</si>
  <si>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</si>
  <si>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</si>
  <si>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</si>
  <si>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</si>
  <si>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</si>
  <si>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</si>
  <si>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</si>
  <si>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</si>
  <si>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</si>
  <si>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</si>
  <si>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</si>
  <si>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</si>
  <si>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</si>
  <si>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</si>
  <si>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</si>
  <si>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</si>
  <si>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</si>
  <si>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</si>
  <si>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</si>
  <si>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</si>
  <si>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</si>
  <si>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</si>
  <si>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</si>
  <si>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</si>
  <si>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</si>
  <si>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</si>
  <si>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</si>
  <si>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</si>
  <si>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</si>
  <si>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</si>
  <si>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</si>
  <si>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</si>
  <si>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</si>
  <si>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</si>
  <si>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</si>
  <si>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</si>
  <si>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</si>
  <si>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</si>
  <si>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</si>
  <si>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</si>
  <si>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</si>
  <si>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</si>
  <si>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</si>
  <si>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</si>
  <si>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</si>
  <si>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</si>
  <si>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</si>
  <si>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</si>
  <si>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</si>
  <si>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</si>
  <si>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</si>
  <si>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</si>
  <si>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</si>
  <si>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</si>
  <si>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</si>
  <si>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</si>
  <si>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</si>
  <si>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</si>
  <si>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</si>
  <si>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</si>
  <si>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</si>
  <si>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</si>
  <si>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</si>
  <si>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</si>
  <si>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</si>
  <si>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</si>
  <si>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</si>
  <si>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</si>
  <si>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</si>
  <si>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</si>
  <si>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</si>
  <si>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</si>
  <si>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</si>
  <si>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</si>
  <si>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</si>
  <si>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</si>
  <si>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</si>
  <si>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</si>
  <si>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</si>
  <si>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</si>
  <si>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</si>
  <si>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</si>
  <si>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</si>
  <si>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</si>
  <si>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</si>
  <si>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</si>
  <si>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</si>
  <si>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</si>
  <si>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</si>
  <si>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</si>
  <si>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</si>
  <si>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</si>
  <si>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</si>
  <si>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</si>
  <si>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</si>
  <si>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</si>
  <si>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</si>
  <si>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</si>
  <si>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</si>
  <si>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</si>
  <si>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</si>
  <si>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</si>
  <si>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</si>
  <si>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</si>
  <si>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</si>
  <si>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</si>
  <si>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</si>
  <si>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</si>
  <si>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</si>
  <si>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</si>
  <si>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</si>
  <si>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</si>
  <si>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</si>
  <si>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</si>
  <si>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</si>
  <si>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</si>
  <si>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</si>
  <si>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</si>
  <si>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</si>
  <si>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</si>
  <si>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</si>
  <si>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</si>
  <si>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</si>
  <si>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</si>
  <si>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</si>
  <si>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</si>
  <si>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</si>
  <si>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</si>
  <si>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</si>
  <si>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</si>
  <si>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</si>
  <si>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</si>
  <si>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</si>
  <si>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</si>
  <si>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</si>
  <si>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</si>
  <si>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</si>
  <si>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</si>
  <si>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</si>
  <si>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</si>
  <si>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</si>
  <si>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</si>
  <si>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</si>
  <si>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</si>
  <si>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</si>
  <si>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</si>
  <si>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</si>
  <si>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</si>
  <si>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</si>
  <si>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</si>
  <si>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</si>
  <si>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</si>
  <si>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</si>
  <si>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</si>
  <si>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</si>
  <si>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</si>
  <si>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</si>
  <si>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</si>
  <si>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</si>
  <si>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</si>
  <si>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</si>
  <si>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</si>
  <si>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</si>
  <si>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</si>
  <si>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</si>
  <si>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</si>
  <si>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</si>
  <si>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</si>
  <si>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</si>
  <si>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</si>
  <si>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</si>
  <si>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</si>
  <si>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</si>
  <si>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</si>
  <si>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</si>
  <si>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</si>
  <si>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</si>
  <si>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</si>
  <si>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</si>
  <si>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</si>
  <si>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</si>
  <si>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</si>
  <si>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</si>
  <si>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</si>
  <si>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</si>
  <si>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</si>
  <si>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</si>
  <si>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</si>
  <si>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</si>
  <si>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</si>
  <si>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</si>
  <si>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</si>
  <si>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</si>
  <si>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</si>
  <si>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</si>
  <si>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</si>
  <si>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</si>
  <si>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</si>
  <si>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</si>
  <si>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</si>
  <si>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</si>
  <si>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</si>
  <si>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</si>
  <si>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</si>
  <si>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</si>
  <si>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</si>
  <si>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</si>
  <si>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</si>
  <si>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</si>
  <si>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</si>
  <si>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</si>
  <si>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</si>
  <si>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</si>
  <si>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</si>
  <si>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</si>
  <si>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</si>
  <si>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</si>
  <si>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</si>
  <si>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</si>
  <si>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</si>
  <si>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</si>
  <si>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</si>
  <si>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</si>
  <si>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</si>
  <si>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</si>
  <si>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</si>
  <si>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</si>
  <si>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</si>
  <si>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</si>
  <si>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</si>
  <si>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</si>
  <si>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</si>
  <si>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</si>
  <si>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</si>
  <si>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</si>
  <si>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</si>
  <si>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</si>
  <si>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</si>
  <si>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</si>
  <si>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</si>
  <si>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</si>
  <si>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</si>
  <si>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</si>
  <si>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</si>
  <si>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</si>
  <si>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</si>
  <si>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</si>
  <si>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</si>
  <si>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</si>
  <si>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</si>
  <si>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</si>
  <si>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</si>
  <si>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</si>
  <si>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</si>
  <si>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</si>
  <si>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</si>
  <si>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</si>
  <si>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</si>
  <si>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</si>
  <si>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</si>
  <si>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</si>
  <si>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</si>
  <si>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</si>
  <si>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</si>
  <si>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</si>
  <si>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</si>
  <si>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</si>
  <si>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</si>
  <si>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</si>
  <si>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</si>
  <si>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</si>
  <si>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</si>
  <si>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</si>
  <si>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</si>
  <si>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</si>
  <si>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</si>
  <si>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</si>
  <si>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</si>
  <si>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</si>
  <si>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</si>
  <si>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</si>
  <si>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</si>
  <si>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</si>
  <si>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</si>
  <si>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</si>
  <si>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</si>
  <si>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</si>
  <si>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</si>
  <si>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</si>
  <si>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</si>
  <si>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</si>
  <si>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</si>
  <si>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</si>
  <si>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</si>
  <si>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</si>
  <si>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</si>
  <si>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</si>
  <si>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</si>
  <si>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</si>
  <si>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</si>
  <si>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</si>
  <si>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</si>
  <si>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</si>
  <si>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</si>
  <si>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</si>
  <si>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</si>
  <si>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</si>
  <si>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</si>
  <si>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</si>
  <si>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</si>
  <si>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</si>
  <si>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</si>
  <si>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</si>
  <si>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</si>
  <si>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</si>
  <si>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</si>
  <si>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</si>
  <si>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</si>
  <si>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</si>
  <si>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</si>
  <si>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</si>
  <si>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</si>
  <si>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</si>
  <si>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</si>
  <si>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</si>
  <si>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</si>
  <si>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</si>
  <si>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</si>
  <si>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</si>
  <si>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</si>
  <si>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</si>
  <si>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</si>
  <si>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</si>
  <si>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</si>
  <si>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</si>
  <si>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</si>
  <si>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</si>
  <si>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</si>
  <si>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</si>
  <si>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</si>
  <si>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</si>
  <si>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</si>
  <si>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</si>
  <si>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</si>
  <si>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</si>
  <si>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</si>
  <si>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</si>
  <si>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</si>
  <si>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</si>
  <si>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</si>
  <si>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</si>
  <si>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</si>
  <si>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</si>
  <si>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</si>
  <si>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</si>
  <si>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</si>
  <si>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</si>
  <si>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</si>
  <si>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</si>
  <si>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</si>
  <si>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</si>
  <si>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</si>
  <si>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</si>
  <si>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</si>
  <si>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</si>
  <si>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</si>
  <si>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</si>
  <si>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</si>
  <si>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</si>
  <si>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</si>
  <si>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</si>
  <si>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</si>
  <si>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</si>
  <si>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</si>
  <si>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</si>
  <si>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</si>
  <si>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</si>
  <si>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</si>
  <si>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</si>
  <si>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</si>
  <si>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</si>
  <si>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</si>
  <si>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</si>
  <si>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</si>
  <si>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</si>
  <si>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</si>
  <si>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</si>
  <si>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</si>
  <si>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</si>
  <si>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</si>
  <si>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</si>
  <si>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</si>
  <si>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</si>
  <si>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</si>
  <si>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</si>
  <si>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</si>
  <si>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</si>
  <si>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</si>
  <si>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</si>
  <si>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</si>
  <si>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</si>
  <si>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</si>
  <si>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</si>
  <si>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</si>
  <si>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</si>
  <si>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</si>
  <si>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</si>
  <si>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</si>
  <si>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</si>
  <si>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</si>
  <si>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</si>
  <si>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</si>
  <si>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</si>
  <si>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</si>
  <si>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</si>
  <si>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</si>
  <si>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</si>
  <si>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</si>
  <si>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</si>
  <si>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</si>
  <si>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</si>
  <si>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</si>
  <si>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</si>
  <si>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</si>
  <si>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</si>
  <si>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</si>
  <si>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</si>
  <si>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</si>
  <si>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</si>
  <si>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</si>
  <si>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</si>
  <si>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</si>
  <si>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</si>
  <si>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</si>
  <si>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</si>
  <si>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</si>
  <si>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</si>
  <si>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</si>
  <si>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</si>
  <si>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</si>
  <si>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</si>
  <si>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</si>
  <si>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</si>
  <si>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</si>
  <si>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</si>
  <si>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</si>
  <si>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</si>
  <si>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</si>
  <si>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</si>
  <si>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</si>
  <si>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</si>
  <si>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</si>
  <si>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</si>
  <si>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</si>
  <si>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</si>
  <si>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</si>
  <si>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</si>
  <si>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</si>
  <si>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</si>
  <si>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</si>
  <si>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</si>
  <si>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</si>
  <si>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</si>
  <si>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</si>
  <si>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</si>
  <si>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</si>
  <si>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</si>
  <si>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</si>
  <si>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</si>
  <si>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</si>
  <si>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</si>
  <si>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</si>
  <si>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</si>
  <si>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</si>
  <si>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</si>
  <si>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</si>
  <si>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</si>
  <si>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</si>
  <si>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</si>
  <si>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</si>
  <si>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</si>
  <si>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</si>
  <si>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</si>
  <si>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</si>
  <si>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</si>
  <si>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</si>
  <si>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</si>
  <si>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</si>
  <si>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</si>
  <si>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</si>
  <si>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</si>
  <si>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</si>
  <si>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</si>
  <si>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</si>
  <si>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</si>
  <si>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</si>
  <si>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</si>
  <si>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</si>
  <si>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</si>
  <si>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</si>
  <si>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</si>
  <si>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</si>
  <si>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</si>
  <si>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</si>
  <si>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</si>
  <si>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</si>
  <si>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</si>
  <si>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</si>
  <si>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</si>
  <si>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</si>
  <si>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</si>
  <si>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</si>
  <si>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</si>
  <si>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</si>
  <si>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</si>
  <si>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</si>
  <si>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</si>
  <si>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</si>
  <si>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</si>
  <si>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</si>
  <si>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</si>
  <si>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</si>
  <si>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</si>
  <si>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</si>
  <si>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</si>
  <si>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</si>
  <si>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</si>
  <si>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</si>
  <si>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</si>
  <si>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</si>
  <si>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</si>
  <si>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</si>
  <si>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</si>
  <si>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</si>
  <si>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</si>
  <si>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</si>
  <si>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</si>
  <si>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</si>
  <si>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</si>
  <si>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</si>
  <si>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</si>
  <si>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</si>
  <si>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</si>
  <si>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</si>
  <si>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</si>
  <si>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</si>
  <si>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</si>
  <si>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</si>
  <si>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</si>
  <si>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</si>
  <si>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</si>
  <si>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</si>
  <si>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</si>
  <si>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</si>
  <si>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</si>
  <si>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</si>
  <si>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</si>
  <si>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</si>
  <si>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</si>
  <si>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</si>
  <si>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</si>
  <si>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</si>
  <si>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</si>
  <si>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</si>
  <si>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</si>
  <si>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</si>
  <si>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</si>
  <si>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</si>
  <si>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</si>
  <si>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</si>
  <si>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</si>
  <si>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</si>
  <si>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</si>
  <si>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</si>
  <si>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</si>
  <si>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</si>
  <si>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</si>
  <si>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</si>
  <si>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</si>
  <si>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</si>
  <si>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</si>
  <si>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</si>
  <si>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</si>
  <si>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</si>
  <si>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</si>
  <si>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</si>
  <si>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</si>
  <si>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</si>
  <si>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</si>
  <si>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</si>
  <si>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</si>
  <si>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</si>
  <si>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</si>
  <si>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</si>
  <si>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</si>
  <si>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</si>
  <si>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</si>
  <si>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</si>
  <si>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</si>
  <si>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</si>
  <si>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</si>
  <si>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</si>
  <si>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</si>
  <si>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</si>
  <si>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</si>
  <si>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</si>
  <si>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</si>
  <si>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</si>
  <si>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</si>
  <si>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</si>
  <si>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</si>
  <si>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</si>
  <si>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</si>
  <si>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</si>
  <si>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</si>
  <si>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</si>
  <si>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</si>
  <si>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</si>
  <si>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</si>
  <si>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</si>
  <si>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</si>
  <si>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</si>
  <si>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</si>
  <si>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</si>
  <si>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</si>
  <si>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</si>
  <si>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</si>
  <si>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</si>
  <si>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</si>
  <si>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</si>
  <si>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</si>
  <si>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</si>
  <si>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</si>
  <si>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</si>
  <si>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</si>
  <si>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</si>
  <si>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</si>
  <si>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</si>
  <si>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</si>
  <si>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</si>
  <si>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</si>
  <si>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</si>
  <si>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</si>
  <si>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</si>
  <si>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</si>
  <si>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</si>
  <si>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</si>
  <si>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</si>
  <si>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</si>
  <si>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</si>
  <si>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</si>
  <si>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</si>
  <si>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</si>
  <si>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</si>
  <si>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</si>
  <si>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</si>
  <si>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</si>
  <si>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</si>
  <si>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</si>
  <si>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</si>
  <si>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</si>
  <si>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</si>
  <si>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</si>
  <si>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</si>
  <si>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</si>
  <si>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</si>
  <si>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</si>
  <si>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</si>
  <si>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</si>
  <si>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</si>
  <si>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</si>
  <si>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</si>
  <si>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</si>
  <si>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</si>
  <si>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</si>
  <si>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</si>
  <si>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</si>
  <si>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</si>
  <si>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</si>
  <si>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</si>
  <si>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</si>
  <si>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</si>
  <si>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</si>
  <si>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</si>
  <si>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</si>
  <si>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</si>
  <si>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</si>
  <si>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</si>
  <si>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</si>
  <si>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</si>
  <si>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</si>
  <si>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</si>
  <si>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</si>
  <si>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</si>
  <si>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</si>
  <si>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</si>
  <si>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</si>
  <si>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</si>
  <si>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</si>
  <si>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</si>
  <si>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</si>
  <si>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</si>
  <si>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</si>
  <si>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</si>
  <si>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</si>
  <si>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</si>
  <si>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</si>
  <si>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</si>
  <si>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</si>
  <si>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</si>
  <si>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</si>
  <si>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</si>
  <si>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</si>
  <si>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</si>
  <si>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</si>
  <si>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</si>
  <si>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</si>
  <si>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</si>
  <si>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</si>
  <si>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</si>
  <si>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</si>
  <si>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</si>
  <si>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</si>
  <si>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</si>
  <si>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</si>
  <si>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</si>
  <si>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</si>
  <si>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</si>
  <si>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</si>
  <si>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</si>
  <si>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</si>
  <si>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</si>
  <si>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</si>
  <si>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</si>
  <si>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</si>
  <si>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</si>
  <si>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</si>
  <si>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</si>
  <si>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</si>
  <si>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</si>
  <si>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</si>
  <si>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</si>
  <si>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</si>
  <si>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</si>
  <si>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</si>
  <si>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</si>
  <si>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</si>
  <si>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</si>
  <si>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</si>
  <si>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</si>
  <si>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</si>
  <si>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</si>
  <si>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</si>
  <si>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</si>
  <si>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</si>
  <si>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</si>
  <si>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</si>
  <si>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</si>
  <si>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</si>
  <si>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</si>
  <si>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</si>
  <si>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</si>
  <si>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</si>
  <si>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</si>
  <si>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</si>
  <si>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</si>
  <si>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</si>
  <si>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</si>
  <si>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</si>
  <si>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</si>
  <si>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</si>
  <si>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</si>
  <si>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</si>
  <si>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</si>
  <si>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</si>
  <si>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</si>
  <si>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</si>
  <si>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</si>
  <si>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</si>
  <si>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</si>
  <si>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</si>
  <si>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</si>
  <si>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</si>
  <si>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</si>
  <si>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</si>
  <si>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</si>
  <si>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</si>
  <si>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</si>
  <si>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</si>
  <si>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</si>
  <si>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</si>
  <si>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</si>
  <si>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</si>
  <si>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</si>
  <si>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</si>
  <si>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</si>
  <si>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</si>
  <si>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</si>
  <si>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</si>
  <si>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</si>
  <si>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</si>
  <si>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</si>
  <si>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</si>
  <si>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</si>
  <si>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</si>
  <si>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</si>
  <si>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</si>
  <si>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</si>
  <si>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</si>
  <si>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</si>
  <si>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</si>
  <si>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</si>
  <si>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</si>
  <si>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</si>
  <si>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</si>
  <si>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</si>
  <si>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</si>
  <si>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</si>
  <si>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</si>
  <si>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</si>
  <si>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</si>
  <si>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</si>
  <si>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</si>
  <si>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</si>
  <si>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</si>
  <si>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</si>
  <si>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</si>
  <si>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</si>
  <si>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</si>
  <si>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</si>
  <si>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</si>
  <si>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</si>
  <si>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</si>
  <si>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</si>
  <si>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</si>
  <si>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</si>
  <si>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</si>
  <si>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</si>
  <si>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</si>
  <si>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</si>
  <si>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</si>
  <si>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</si>
  <si>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</si>
  <si>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</si>
  <si>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</si>
  <si>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</si>
  <si>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</si>
  <si>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</si>
  <si>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</si>
  <si>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</si>
  <si>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</si>
  <si>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</si>
  <si>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</si>
  <si>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</si>
  <si>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</si>
  <si>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</si>
  <si>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</si>
  <si>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</si>
  <si>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</si>
  <si>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</si>
  <si>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</si>
  <si>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</si>
  <si>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</si>
  <si>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</si>
  <si>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</si>
  <si>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</si>
  <si>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</si>
  <si>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</si>
  <si>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</si>
  <si>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</si>
  <si>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</si>
  <si>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</si>
  <si>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</si>
  <si>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</si>
  <si>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</si>
  <si>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</si>
  <si>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</si>
  <si>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</si>
  <si>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</si>
  <si>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</si>
  <si>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</si>
  <si>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</si>
  <si>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</si>
  <si>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</si>
  <si>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</si>
  <si>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</si>
  <si>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</si>
  <si>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</si>
  <si>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</si>
  <si>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</si>
  <si>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</si>
  <si>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</si>
  <si>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</si>
  <si>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</si>
  <si>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</si>
  <si>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</si>
  <si>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</si>
  <si>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</si>
  <si>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</si>
  <si>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</si>
  <si>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</si>
  <si>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</si>
  <si>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</si>
  <si>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</si>
  <si>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</si>
  <si>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</si>
  <si>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</si>
  <si>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</si>
  <si>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</si>
  <si>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</si>
  <si>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</si>
  <si>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</si>
  <si>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</si>
  <si>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</si>
  <si>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</si>
  <si>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</si>
  <si>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</si>
  <si>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</si>
  <si>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</si>
  <si>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</si>
  <si>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</si>
  <si>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</si>
  <si>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</si>
  <si>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</si>
  <si>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</si>
  <si>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</si>
  <si>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</si>
  <si>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</si>
  <si>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</si>
  <si>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</si>
  <si>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</si>
  <si>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</si>
  <si>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</si>
  <si>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</si>
  <si>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</si>
  <si>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</si>
  <si>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</si>
  <si>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</si>
  <si>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</si>
  <si>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</si>
  <si>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</si>
  <si>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</si>
  <si>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</si>
  <si>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</si>
  <si>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</si>
  <si>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</si>
  <si>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</si>
  <si>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</si>
  <si>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</si>
  <si>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</si>
  <si>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</si>
  <si>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</si>
  <si>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</si>
  <si>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</si>
  <si>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</si>
  <si>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</si>
  <si>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</si>
  <si>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</si>
  <si>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</si>
  <si>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</si>
  <si>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</si>
  <si>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</si>
  <si>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</si>
  <si>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</si>
  <si>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</si>
  <si>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</si>
  <si>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</si>
  <si>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</si>
  <si>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</si>
  <si>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</si>
  <si>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</si>
  <si>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</si>
  <si>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</si>
  <si>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</si>
  <si>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</si>
  <si>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</si>
  <si>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</si>
  <si>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</si>
  <si>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</si>
  <si>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</si>
  <si>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</si>
  <si>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</si>
  <si>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</si>
  <si>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</si>
  <si>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</si>
  <si>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</si>
  <si>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</si>
  <si>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</si>
  <si>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</si>
  <si>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</si>
  <si>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</si>
  <si>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</si>
  <si>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</si>
  <si>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</si>
  <si>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</si>
  <si>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</si>
  <si>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</si>
  <si>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</si>
  <si>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</si>
  <si>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</si>
  <si>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</si>
  <si>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</si>
  <si>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</si>
  <si>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</si>
  <si>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</si>
  <si>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</si>
  <si>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</si>
  <si>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</si>
  <si>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</si>
  <si>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</si>
  <si>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</si>
  <si>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</si>
  <si>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</si>
  <si>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</si>
  <si>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</si>
  <si>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</si>
  <si>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</si>
  <si>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</si>
  <si>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</si>
  <si>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</si>
  <si>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</si>
  <si>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</si>
  <si>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</si>
  <si>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</si>
  <si>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</si>
  <si>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</si>
  <si>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</si>
  <si>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</si>
  <si>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</si>
  <si>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</si>
  <si>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</si>
  <si>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</si>
  <si>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</si>
  <si>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</si>
  <si>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</si>
  <si>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</si>
  <si>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</si>
  <si>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</si>
  <si>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</si>
  <si>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</si>
  <si>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</si>
  <si>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</si>
  <si>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</si>
  <si>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</si>
  <si>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</si>
  <si>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</si>
  <si>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</si>
  <si>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</si>
  <si>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</si>
  <si>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</si>
  <si>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</si>
  <si>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</si>
  <si>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</si>
  <si>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</si>
  <si>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</si>
  <si>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</si>
  <si>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</si>
  <si>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</si>
  <si>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</si>
  <si>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</si>
  <si>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</si>
  <si>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</si>
  <si>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</si>
  <si>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</si>
  <si>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</si>
  <si>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</si>
  <si>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</si>
  <si>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</si>
  <si>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</si>
  <si>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</si>
  <si>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</si>
  <si>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</si>
  <si>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</si>
  <si>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</si>
  <si>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</si>
  <si>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</si>
  <si>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</si>
  <si>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</si>
  <si>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</si>
  <si>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</si>
  <si>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</si>
  <si>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</si>
  <si>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</si>
  <si>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</si>
  <si>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</si>
  <si>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</si>
  <si>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</si>
  <si>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</si>
  <si>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</si>
  <si>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</si>
  <si>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</si>
  <si>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</si>
  <si>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</si>
  <si>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</si>
  <si>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</si>
  <si>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</si>
  <si>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</si>
  <si>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</si>
  <si>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</si>
  <si>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</si>
  <si>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</si>
  <si>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</si>
  <si>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</si>
  <si>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</si>
  <si>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</si>
  <si>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</si>
  <si>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</si>
  <si>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</si>
  <si>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</si>
  <si>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</si>
  <si>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</si>
  <si>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</si>
  <si>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</si>
  <si>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</si>
  <si>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</si>
  <si>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</si>
  <si>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</si>
  <si>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</si>
  <si>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</si>
  <si>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</si>
  <si>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</si>
  <si>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</si>
  <si>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</si>
  <si>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</si>
  <si>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</si>
  <si>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</si>
  <si>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</si>
  <si>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</si>
  <si>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</si>
  <si>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</si>
  <si>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</si>
  <si>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</si>
  <si>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</si>
  <si>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</si>
  <si>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</si>
  <si>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</si>
  <si>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</si>
  <si>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</si>
  <si>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</si>
  <si>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</si>
  <si>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</si>
  <si>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</si>
  <si>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</si>
  <si>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</si>
  <si>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</si>
  <si>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</si>
  <si>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</si>
  <si>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</si>
  <si>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</si>
  <si>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</si>
  <si>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</si>
  <si>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</si>
  <si>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</si>
  <si>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</si>
  <si>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</si>
  <si>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</si>
  <si>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</si>
  <si>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</si>
  <si>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</si>
  <si>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</si>
  <si>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</si>
  <si>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</si>
  <si>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</si>
  <si>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</si>
  <si>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</si>
  <si>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</si>
  <si>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</si>
  <si>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</si>
  <si>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</si>
  <si>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</si>
  <si>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</si>
  <si>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</si>
  <si>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</si>
  <si>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</si>
  <si>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</si>
  <si>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</si>
  <si>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</si>
  <si>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</si>
  <si>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</si>
  <si>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</si>
  <si>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</si>
  <si>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</si>
  <si>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</si>
  <si>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</si>
  <si>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</si>
  <si>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</si>
  <si>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</si>
  <si>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</si>
  <si>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</si>
  <si>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</si>
  <si>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</si>
  <si>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</si>
  <si>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</si>
  <si>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</si>
  <si>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</si>
  <si>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</si>
  <si>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</si>
  <si>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</si>
  <si>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</si>
  <si>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</si>
  <si>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</si>
  <si>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</si>
  <si>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</si>
  <si>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</si>
  <si>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</si>
  <si>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</si>
  <si>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</si>
  <si>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</si>
  <si>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</si>
  <si>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</si>
  <si>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</si>
  <si>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</si>
  <si>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</si>
  <si>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</si>
  <si>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</si>
  <si>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</si>
  <si>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</si>
  <si>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</si>
  <si>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</si>
  <si>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</si>
  <si>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</si>
  <si>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</si>
  <si>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</si>
  <si>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</si>
  <si>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</si>
  <si>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</si>
  <si>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</si>
  <si>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</si>
  <si>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</si>
  <si>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</si>
  <si>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</si>
  <si>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</si>
  <si>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</si>
  <si>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</si>
  <si>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</si>
  <si>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</si>
  <si>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</si>
  <si>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</si>
  <si>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</si>
  <si>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</si>
  <si>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</si>
  <si>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</si>
  <si>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</si>
  <si>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</si>
  <si>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</si>
  <si>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</si>
  <si>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</si>
  <si>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</si>
  <si>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</si>
  <si>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</si>
  <si>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</si>
  <si>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</si>
  <si>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</si>
  <si>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</si>
  <si>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</si>
  <si>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</si>
  <si>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</si>
  <si>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</si>
  <si>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</si>
  <si>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</si>
  <si>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</si>
  <si>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</si>
  <si>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</si>
  <si>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</si>
  <si>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</si>
  <si>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</si>
  <si>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</si>
  <si>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</si>
  <si>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</si>
  <si>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</si>
  <si>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</si>
  <si>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</si>
  <si>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</si>
  <si>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</si>
  <si>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</si>
  <si>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</si>
  <si>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</si>
  <si>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</si>
  <si>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</si>
  <si>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</si>
  <si>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</si>
  <si>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</si>
  <si>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</si>
  <si>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</si>
  <si>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</si>
  <si>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</si>
  <si>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</si>
  <si>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</si>
  <si>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</si>
  <si>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</si>
  <si>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</si>
  <si>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</si>
  <si>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</si>
  <si>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</si>
  <si>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</si>
  <si>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</si>
  <si>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</si>
  <si>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</si>
  <si>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</si>
  <si>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</si>
  <si>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</si>
  <si>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</si>
  <si>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</si>
  <si>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</si>
  <si>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</si>
  <si>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</si>
  <si>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</si>
  <si>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</si>
  <si>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</si>
  <si>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</si>
  <si>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</si>
  <si>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</si>
  <si>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</si>
  <si>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</si>
  <si>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</si>
  <si>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</si>
  <si>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</si>
  <si>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</si>
  <si>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</si>
  <si>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</si>
  <si>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</si>
  <si>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</si>
  <si>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</si>
  <si>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</si>
  <si>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</si>
  <si>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</si>
  <si>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</si>
  <si>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</si>
  <si>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</si>
  <si>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</si>
  <si>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</si>
  <si>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</si>
  <si>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</si>
  <si>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</si>
  <si>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</si>
  <si>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</si>
  <si>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</si>
  <si>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</si>
  <si>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</si>
  <si>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</si>
  <si>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</si>
  <si>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</si>
  <si>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</si>
  <si>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</si>
  <si>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</si>
  <si>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</si>
  <si>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</si>
  <si>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</si>
  <si>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</si>
  <si>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</si>
  <si>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</si>
  <si>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</si>
  <si>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</si>
  <si>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</si>
  <si>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</si>
  <si>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</si>
  <si>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</si>
  <si>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</si>
  <si>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</si>
  <si>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</si>
  <si>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</si>
  <si>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</si>
  <si>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</si>
  <si>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</si>
  <si>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</si>
  <si>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</si>
  <si>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</si>
  <si>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</si>
  <si>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</si>
  <si>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</si>
  <si>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</si>
  <si>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</si>
  <si>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</si>
  <si>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</si>
  <si>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</si>
  <si>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</si>
  <si>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</si>
  <si>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</si>
  <si>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</si>
  <si>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</si>
  <si>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</si>
  <si>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</si>
  <si>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</si>
  <si>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</si>
  <si>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</si>
  <si>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</si>
  <si>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</si>
  <si>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</si>
  <si>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</si>
  <si>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</si>
  <si>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</si>
  <si>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</si>
  <si>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</si>
  <si>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</si>
  <si>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</si>
  <si>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</si>
  <si>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</si>
  <si>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</si>
  <si>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</si>
  <si>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</si>
  <si>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</si>
  <si>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</si>
  <si>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</si>
  <si>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</si>
  <si>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</si>
  <si>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</si>
  <si>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</si>
  <si>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</si>
  <si>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</si>
  <si>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</si>
  <si>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</si>
  <si>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</si>
  <si>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</si>
  <si>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</si>
  <si>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</si>
  <si>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</si>
  <si>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</si>
  <si>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</si>
  <si>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</si>
  <si>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</si>
  <si>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</si>
  <si>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</si>
  <si>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</si>
  <si>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</si>
  <si>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</si>
  <si>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</si>
  <si>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</si>
  <si>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</si>
  <si>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</si>
  <si>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</si>
  <si>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</si>
  <si>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</si>
  <si>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</si>
  <si>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</si>
  <si>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</si>
  <si>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</si>
  <si>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</si>
  <si>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</si>
  <si>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</si>
  <si>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</si>
  <si>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</si>
  <si>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</si>
  <si>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</si>
  <si>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</si>
  <si>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</si>
  <si>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</si>
  <si>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</si>
  <si>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</si>
  <si>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</si>
  <si>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</si>
  <si>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</si>
  <si>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</si>
  <si>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</si>
  <si>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</si>
  <si>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</si>
  <si>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</si>
  <si>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</si>
  <si>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</si>
  <si>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</si>
  <si>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</si>
  <si>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</si>
  <si>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</si>
  <si>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</si>
  <si>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</si>
  <si>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</si>
  <si>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</si>
  <si>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</si>
  <si>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</si>
  <si>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</si>
  <si>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</si>
  <si>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</si>
  <si>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</si>
  <si>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</si>
  <si>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</si>
  <si>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</si>
  <si>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</si>
  <si>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</si>
  <si>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</si>
  <si>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</si>
  <si>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</si>
  <si>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</si>
  <si>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</si>
  <si>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</si>
  <si>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</si>
  <si>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</si>
  <si>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</si>
  <si>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</si>
  <si>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</si>
  <si>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</si>
  <si>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</si>
  <si>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</si>
  <si>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</si>
  <si>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</si>
  <si>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</si>
  <si>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</si>
  <si>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</si>
  <si>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</si>
  <si>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</si>
  <si>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</si>
  <si>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</si>
  <si>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</si>
  <si>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</si>
  <si>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</si>
  <si>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</si>
  <si>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</si>
  <si>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</si>
  <si>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</si>
  <si>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</si>
  <si>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</si>
  <si>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</si>
  <si>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</si>
  <si>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</si>
  <si>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</si>
  <si>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</si>
  <si>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</si>
  <si>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</si>
  <si>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</si>
  <si>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</si>
  <si>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</si>
  <si>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</si>
  <si>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</si>
  <si>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</si>
  <si>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</si>
  <si>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</si>
  <si>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</si>
  <si>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</si>
  <si>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</si>
  <si>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</si>
  <si>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</si>
  <si>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</si>
  <si>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</si>
  <si>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</si>
  <si>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</si>
  <si>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</si>
  <si>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</si>
  <si>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</si>
  <si>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</si>
  <si>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</si>
  <si>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</si>
  <si>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</si>
  <si>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</si>
  <si>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</si>
  <si>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</si>
  <si>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</si>
  <si>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</si>
  <si>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</si>
  <si>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</si>
  <si>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</si>
  <si>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</si>
  <si>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</si>
  <si>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</si>
  <si>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</si>
  <si>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</si>
  <si>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</si>
  <si>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</si>
  <si>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</si>
  <si>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</si>
  <si>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</si>
  <si>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</si>
  <si>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</si>
  <si>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</si>
  <si>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</si>
  <si>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</si>
  <si>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</si>
  <si>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</si>
  <si>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</si>
  <si>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</si>
  <si>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</si>
  <si>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</si>
  <si>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</si>
  <si>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</si>
  <si>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</si>
  <si>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</si>
  <si>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</si>
  <si>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</si>
  <si>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</si>
  <si>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</si>
  <si>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</si>
  <si>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</si>
  <si>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</si>
  <si>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</si>
  <si>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</si>
  <si>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</si>
  <si>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</si>
  <si>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</si>
  <si>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</si>
  <si>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</si>
  <si>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</si>
  <si>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</si>
  <si>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</si>
  <si>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</si>
  <si>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</si>
  <si>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</si>
  <si>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</si>
  <si>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</si>
  <si>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</si>
  <si>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</si>
  <si>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</si>
  <si>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</si>
  <si>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</si>
  <si>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</si>
  <si>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</si>
  <si>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</si>
  <si>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</si>
  <si>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</si>
  <si>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</si>
  <si>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</si>
  <si>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</si>
  <si>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</si>
  <si>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</si>
  <si>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</si>
  <si>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</si>
  <si>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</si>
  <si>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</si>
  <si>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</si>
  <si>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</si>
  <si>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</si>
  <si>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</si>
  <si>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</si>
  <si>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</si>
  <si>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</si>
  <si>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</si>
  <si>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</si>
  <si>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</si>
  <si>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</si>
  <si>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</si>
  <si>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</si>
  <si>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</si>
  <si>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</si>
  <si>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</si>
  <si>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</si>
  <si>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</si>
  <si>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</si>
  <si>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</si>
  <si>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</si>
  <si>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</si>
  <si>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</si>
  <si>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</si>
  <si>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</si>
  <si>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</si>
  <si>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</si>
  <si>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</si>
  <si>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</si>
  <si>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</si>
  <si>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</si>
  <si>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</si>
  <si>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</si>
  <si>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</si>
  <si>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</si>
  <si>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</si>
  <si>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</si>
  <si>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</si>
  <si>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</si>
  <si>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</si>
  <si>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</si>
  <si>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</si>
  <si>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</si>
  <si>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</si>
  <si>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</si>
  <si>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</si>
  <si>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</si>
  <si>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</si>
  <si>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</si>
  <si>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</si>
  <si>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</si>
  <si>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</si>
  <si>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</si>
  <si>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</si>
  <si>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</si>
  <si>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</si>
  <si>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</si>
  <si>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</si>
  <si>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</si>
  <si>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</si>
  <si>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</si>
  <si>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</si>
  <si>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</si>
  <si>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</si>
  <si>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</si>
  <si>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</si>
  <si>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</si>
  <si>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</si>
  <si>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</si>
  <si>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</si>
  <si>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</si>
  <si>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</si>
  <si>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</si>
  <si>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</si>
  <si>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</si>
  <si>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</si>
  <si>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</si>
  <si>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</si>
  <si>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</si>
  <si>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</si>
  <si>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</si>
  <si>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</si>
  <si>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</si>
  <si>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</si>
  <si>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</si>
  <si>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</si>
  <si>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</si>
  <si>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</si>
  <si>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</si>
  <si>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</si>
  <si>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</si>
  <si>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</si>
  <si>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</si>
  <si>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</si>
  <si>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</si>
  <si>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</si>
  <si>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</si>
  <si>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</si>
  <si>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</si>
  <si>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</si>
  <si>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</si>
  <si>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</si>
  <si>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</si>
  <si>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</si>
  <si>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</si>
  <si>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</si>
  <si>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</si>
  <si>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</si>
  <si>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</si>
  <si>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</si>
  <si>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</si>
  <si>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</si>
  <si>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</si>
  <si>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</si>
  <si>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</si>
  <si>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</si>
  <si>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</si>
  <si>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</si>
  <si>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</si>
  <si>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</si>
  <si>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</si>
  <si>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</si>
  <si>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</si>
  <si>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</si>
  <si>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</si>
  <si>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</si>
  <si>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</si>
  <si>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</si>
  <si>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</si>
  <si>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</si>
  <si>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</si>
  <si>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</si>
  <si>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</si>
  <si>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</si>
  <si>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</si>
  <si>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</si>
  <si>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</si>
  <si>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</si>
  <si>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</si>
  <si>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</si>
  <si>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</si>
  <si>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</si>
  <si>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</si>
  <si>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</si>
  <si>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</si>
  <si>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</si>
  <si>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</si>
  <si>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</si>
  <si>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</si>
  <si>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</si>
  <si>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</si>
  <si>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</si>
  <si>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</si>
  <si>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</si>
  <si>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</si>
  <si>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</si>
  <si>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</si>
  <si>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</si>
  <si>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</si>
  <si>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</si>
  <si>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</si>
  <si>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</si>
  <si>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</si>
  <si>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</si>
  <si>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</si>
  <si>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</si>
  <si>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</si>
  <si>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</si>
  <si>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</si>
  <si>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</si>
  <si>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</si>
  <si>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</si>
  <si>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</si>
  <si>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</si>
  <si>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</si>
  <si>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</si>
  <si>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</si>
  <si>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</si>
  <si>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</si>
  <si>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</si>
  <si>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</si>
  <si>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</si>
  <si>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</si>
  <si>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</si>
  <si>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</si>
  <si>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</si>
  <si>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</si>
  <si>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</si>
  <si>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</si>
  <si>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</si>
  <si>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</si>
  <si>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</si>
  <si>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</si>
  <si>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</si>
  <si>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</si>
  <si>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</si>
  <si>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</si>
  <si>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</si>
  <si>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</si>
  <si>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</si>
  <si>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</si>
  <si>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</si>
  <si>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</si>
  <si>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</si>
  <si>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</si>
  <si>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</si>
  <si>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</si>
  <si>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</si>
  <si>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</si>
  <si>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</si>
  <si>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</si>
  <si>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</si>
  <si>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</si>
  <si>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</si>
  <si>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</si>
  <si>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</si>
  <si>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</si>
  <si>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</si>
  <si>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</si>
  <si>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</si>
  <si>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</si>
  <si>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</si>
  <si>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</si>
  <si>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</si>
  <si>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</si>
  <si>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</si>
  <si>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</si>
  <si>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</si>
  <si>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</si>
  <si>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</si>
  <si>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</si>
  <si>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</si>
  <si>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</si>
  <si>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</si>
  <si>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</si>
  <si>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</si>
  <si>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</si>
  <si>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</si>
  <si>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</si>
  <si>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</si>
  <si>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</si>
  <si>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</si>
  <si>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</si>
  <si>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</si>
  <si>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</si>
  <si>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</si>
  <si>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</si>
  <si>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</si>
  <si>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</si>
  <si>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</si>
  <si>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</si>
  <si>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</si>
  <si>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</si>
  <si>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</si>
  <si>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</si>
  <si>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</si>
  <si>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</si>
  <si>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</si>
  <si>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</si>
  <si>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</si>
  <si>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</si>
  <si>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</si>
  <si>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</si>
  <si>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</si>
  <si>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</si>
  <si>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</si>
  <si>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</si>
  <si>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</si>
  <si>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</si>
  <si>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</si>
  <si>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</si>
  <si>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</si>
  <si>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</si>
  <si>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</si>
  <si>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</si>
  <si>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</si>
  <si>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</si>
  <si>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</si>
  <si>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</si>
  <si>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</si>
  <si>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</si>
  <si>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</si>
  <si>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</si>
  <si>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</si>
  <si>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</si>
  <si>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</si>
  <si>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</si>
  <si>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</si>
  <si>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</si>
  <si>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</si>
  <si>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</si>
  <si>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</si>
  <si>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</si>
  <si>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</si>
  <si>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</si>
  <si>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</si>
  <si>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</si>
  <si>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</si>
  <si>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</si>
  <si>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</si>
  <si>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</si>
  <si>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</si>
  <si>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</si>
  <si>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</si>
  <si>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</si>
  <si>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</si>
  <si>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</si>
  <si>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</si>
  <si>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</si>
  <si>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</si>
  <si>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</si>
  <si>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</si>
  <si>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</si>
  <si>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</si>
  <si>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</si>
  <si>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</si>
  <si>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</si>
  <si>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</si>
  <si>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</si>
  <si>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</si>
  <si>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</si>
  <si>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</si>
  <si>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</si>
  <si>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</si>
  <si>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</si>
  <si>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</si>
  <si>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</si>
  <si>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</si>
  <si>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</si>
  <si>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</si>
  <si>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</si>
  <si>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</si>
  <si>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</si>
  <si>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</si>
  <si>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</si>
  <si>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</si>
  <si>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</si>
  <si>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</si>
  <si>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</si>
  <si>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</si>
  <si>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</si>
  <si>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</si>
  <si>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</si>
  <si>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</si>
  <si>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</si>
  <si>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</si>
  <si>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</si>
  <si>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</si>
  <si>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</si>
  <si>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</si>
  <si>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</si>
  <si>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</si>
  <si>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</si>
  <si>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</si>
  <si>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</si>
  <si>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</si>
  <si>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</si>
  <si>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</si>
  <si>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</si>
  <si>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</si>
  <si>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</si>
  <si>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</si>
  <si>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</si>
  <si>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</si>
  <si>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</si>
  <si>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</si>
  <si>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</si>
  <si>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</si>
  <si>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</si>
  <si>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</si>
  <si>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</si>
  <si>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</si>
  <si>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</si>
  <si>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</si>
  <si>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</si>
  <si>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</si>
  <si>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</si>
  <si>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</si>
  <si>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</si>
  <si>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</si>
  <si>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</si>
  <si>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</si>
  <si>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</si>
  <si>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</si>
  <si>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</si>
  <si>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</si>
  <si>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</si>
  <si>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</si>
  <si>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</si>
  <si>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</si>
  <si>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</si>
  <si>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</si>
  <si>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</si>
  <si>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</si>
  <si>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</si>
  <si>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</si>
  <si>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</si>
  <si>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</si>
  <si>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</si>
  <si>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</si>
  <si>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</si>
  <si>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</si>
  <si>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</si>
  <si>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</si>
  <si>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</si>
  <si>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</si>
  <si>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</si>
  <si>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</si>
  <si>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</si>
  <si>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</si>
  <si>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</si>
  <si>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</si>
  <si>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</si>
  <si>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</si>
  <si>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</si>
  <si>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</si>
  <si>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</si>
  <si>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</si>
  <si>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</si>
  <si>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</si>
  <si>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</si>
  <si>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</si>
  <si>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</si>
  <si>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</si>
  <si>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</si>
  <si>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</si>
  <si>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</si>
  <si>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</si>
  <si>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</si>
  <si>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</si>
  <si>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</si>
  <si>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</si>
  <si>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</si>
  <si>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</si>
  <si>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</si>
  <si>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</si>
  <si>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</si>
  <si>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</si>
  <si>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</si>
  <si>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</si>
  <si>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</si>
  <si>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</si>
  <si>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</si>
  <si>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</si>
  <si>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</si>
  <si>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</si>
  <si>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</si>
  <si>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</si>
  <si>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</si>
  <si>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</si>
  <si>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</si>
  <si>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</si>
  <si>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</si>
  <si>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</si>
  <si>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</si>
  <si>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</si>
  <si>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</si>
  <si>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</si>
  <si>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</si>
  <si>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</si>
  <si>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</si>
  <si>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</si>
  <si>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</si>
  <si>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</si>
  <si>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</si>
  <si>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</si>
  <si>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</si>
  <si>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</si>
  <si>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</si>
  <si>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</si>
  <si>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</si>
  <si>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</si>
  <si>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</si>
  <si>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</si>
  <si>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</si>
  <si>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</si>
  <si>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</si>
  <si>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</si>
  <si>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</si>
  <si>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</si>
  <si>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</si>
  <si>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</si>
  <si>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</si>
  <si>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</si>
  <si>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</si>
  <si>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</si>
  <si>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</si>
  <si>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</si>
  <si>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</si>
  <si>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</si>
  <si>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</si>
  <si>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</si>
  <si>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</si>
  <si>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</si>
  <si>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</si>
  <si>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</si>
  <si>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</si>
  <si>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</si>
  <si>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</si>
  <si>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</si>
  <si>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</si>
  <si>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</si>
  <si>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</si>
  <si>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</si>
  <si>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</si>
  <si>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</si>
  <si>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</si>
  <si>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</si>
  <si>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</si>
  <si>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</si>
  <si>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</si>
  <si>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</si>
  <si>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</si>
  <si>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</si>
  <si>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</si>
  <si>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</si>
  <si>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</si>
  <si>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</si>
  <si>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</si>
  <si>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</si>
  <si>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</si>
  <si>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</si>
  <si>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</si>
  <si>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</si>
  <si>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</si>
  <si>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</si>
  <si>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</si>
  <si>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</si>
  <si>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</si>
  <si>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</si>
  <si>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</si>
  <si>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</si>
  <si>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</si>
  <si>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</si>
  <si>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</si>
  <si>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</si>
  <si>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</si>
  <si>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</si>
  <si>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</si>
  <si>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</si>
  <si>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</si>
  <si>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</si>
  <si>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</si>
  <si>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</si>
  <si>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</si>
  <si>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</si>
  <si>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</si>
  <si>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</si>
  <si>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</si>
  <si>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</si>
  <si>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</si>
  <si>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</si>
  <si>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</si>
  <si>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</si>
  <si>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</si>
  <si>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</si>
  <si>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</si>
  <si>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</si>
  <si>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</si>
  <si>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</si>
  <si>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</si>
  <si>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</si>
  <si>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</si>
  <si>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</si>
  <si>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</si>
  <si>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</si>
  <si>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</si>
  <si>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</si>
  <si>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</si>
  <si>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</si>
  <si>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</si>
  <si>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</si>
  <si>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</si>
  <si>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</si>
  <si>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</si>
  <si>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</si>
  <si>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</si>
  <si>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</si>
  <si>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</si>
  <si>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</si>
  <si>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</si>
  <si>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</si>
  <si>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</si>
  <si>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</si>
  <si>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</si>
  <si>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</si>
  <si>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</si>
  <si>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</si>
  <si>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</si>
  <si>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</si>
  <si>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</si>
  <si>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</si>
  <si>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</si>
  <si>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</si>
  <si>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</si>
  <si>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</si>
  <si>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</si>
  <si>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</si>
  <si>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</si>
  <si>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</si>
  <si>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</si>
  <si>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</si>
  <si>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</si>
  <si>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</si>
  <si>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</si>
  <si>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</si>
  <si>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</si>
  <si>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</si>
  <si>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</si>
  <si>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</si>
  <si>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</si>
  <si>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</si>
  <si>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</si>
  <si>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</si>
  <si>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</si>
  <si>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</si>
  <si>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</si>
  <si>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</si>
  <si>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</si>
  <si>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</si>
  <si>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</si>
  <si>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</si>
  <si>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</si>
  <si>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</si>
  <si>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</si>
  <si>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</si>
  <si>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</si>
  <si>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</si>
  <si>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</si>
  <si>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</si>
  <si>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</si>
  <si>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</si>
  <si>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</si>
  <si>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</si>
  <si>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</si>
  <si>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</si>
  <si>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</si>
  <si>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</si>
  <si>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</si>
  <si>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</si>
  <si>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</si>
  <si>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</si>
  <si>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</si>
  <si>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</si>
  <si>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</si>
  <si>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</si>
  <si>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</si>
  <si>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</si>
  <si>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</si>
  <si>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</si>
  <si>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</si>
  <si>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</si>
  <si>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</si>
  <si>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</si>
  <si>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</si>
  <si>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</si>
  <si>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</si>
  <si>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</si>
  <si>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</si>
  <si>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</si>
  <si>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</si>
  <si>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</si>
  <si>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</si>
  <si>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</si>
  <si>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</si>
  <si>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</si>
  <si>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</si>
  <si>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</si>
  <si>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</si>
  <si>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</si>
  <si>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</si>
  <si>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</si>
  <si>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</si>
  <si>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</si>
  <si>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</si>
  <si>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</si>
  <si>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</si>
  <si>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</si>
  <si>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</si>
  <si>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</si>
  <si>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</si>
  <si>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</si>
  <si>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</si>
  <si>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</si>
  <si>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</si>
  <si>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</si>
  <si>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</si>
  <si>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</si>
  <si>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</si>
  <si>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</si>
  <si>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</si>
  <si>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</si>
  <si>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</si>
  <si>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</si>
  <si>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</si>
  <si>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</si>
  <si>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</si>
  <si>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</si>
  <si>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</si>
  <si>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</si>
  <si>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</si>
  <si>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</si>
  <si>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</si>
  <si>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</si>
  <si>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</si>
  <si>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</si>
  <si>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</si>
  <si>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</si>
  <si>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</si>
  <si>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</si>
  <si>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</si>
  <si>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</si>
  <si>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</si>
  <si>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</si>
  <si>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</si>
  <si>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</si>
  <si>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</si>
  <si>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</si>
  <si>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</si>
  <si>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</si>
  <si>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</si>
  <si>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</si>
  <si>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</si>
  <si>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</si>
  <si>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</si>
  <si>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</si>
  <si>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</si>
  <si>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</si>
  <si>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</si>
  <si>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</si>
  <si>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</si>
  <si>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</si>
  <si>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</si>
  <si>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</si>
  <si>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</si>
  <si>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</si>
  <si>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</si>
  <si>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</si>
  <si>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</si>
  <si>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</si>
  <si>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</si>
  <si>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</si>
  <si>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</si>
  <si>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</si>
  <si>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</si>
  <si>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</si>
  <si>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</si>
  <si>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</si>
  <si>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</si>
  <si>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</si>
  <si>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</si>
  <si>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</si>
  <si>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</si>
  <si>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</si>
  <si>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</si>
  <si>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</si>
  <si>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</si>
  <si>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</si>
  <si>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</si>
  <si>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</si>
  <si>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</si>
  <si>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</si>
  <si>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</si>
  <si>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</si>
  <si>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</si>
  <si>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</si>
  <si>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</si>
  <si>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</si>
  <si>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</si>
  <si>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</si>
  <si>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</si>
  <si>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</si>
  <si>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</si>
  <si>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</si>
  <si>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</si>
  <si>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</si>
  <si>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</si>
  <si>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</si>
  <si>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</si>
  <si>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</si>
  <si>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</si>
  <si>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</si>
  <si>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</si>
  <si>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</si>
  <si>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</si>
  <si>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</si>
  <si>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</si>
  <si>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</si>
  <si>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</si>
  <si>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</si>
  <si>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</si>
  <si>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</si>
  <si>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</si>
  <si>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</si>
  <si>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</si>
  <si>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</si>
  <si>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</si>
  <si>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</si>
  <si>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</si>
  <si>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</si>
  <si>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</si>
  <si>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</si>
  <si>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</si>
  <si>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</si>
  <si>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</si>
  <si>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</si>
  <si>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</si>
  <si>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</si>
  <si>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</si>
  <si>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</si>
  <si>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</si>
  <si>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</si>
  <si>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</si>
  <si>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</si>
  <si>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</si>
  <si>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</si>
  <si>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</si>
  <si>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</si>
  <si>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</si>
  <si>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</si>
  <si>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</si>
  <si>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</si>
  <si>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</si>
  <si>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</si>
  <si>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</si>
  <si>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</si>
  <si>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</si>
  <si>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</si>
  <si>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</si>
  <si>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</si>
  <si>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</si>
  <si>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</si>
  <si>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</si>
  <si>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</si>
  <si>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</si>
  <si>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</si>
  <si>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</si>
  <si>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</si>
  <si>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</si>
  <si>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</si>
  <si>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</si>
  <si>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</si>
  <si>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</si>
  <si>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</si>
  <si>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</si>
  <si>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</si>
  <si>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</si>
  <si>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</si>
  <si>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</si>
  <si>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</si>
  <si>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</si>
  <si>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</si>
  <si>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</si>
  <si>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</si>
  <si>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</si>
  <si>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</si>
  <si>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</si>
  <si>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</si>
  <si>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</si>
  <si>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</si>
  <si>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</si>
  <si>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</si>
  <si>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</si>
  <si>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</si>
  <si>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</si>
  <si>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</si>
  <si>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</si>
  <si>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</si>
  <si>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</si>
  <si>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</si>
  <si>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</si>
  <si>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</si>
  <si>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</si>
  <si>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</si>
  <si>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</si>
  <si>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</si>
  <si>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</si>
  <si>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</si>
  <si>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</si>
  <si>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</si>
  <si>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</si>
  <si>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</si>
  <si>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</si>
  <si>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</si>
  <si>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</si>
  <si>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</si>
  <si>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</si>
  <si>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</si>
  <si>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</si>
  <si>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</si>
  <si>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</si>
  <si>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</si>
  <si>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</si>
  <si>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</si>
  <si>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</si>
  <si>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</si>
  <si>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</si>
  <si>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</si>
  <si>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</si>
  <si>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</si>
  <si>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</si>
  <si>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</si>
  <si>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</si>
  <si>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</si>
  <si>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</si>
  <si>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</si>
  <si>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</si>
  <si>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</si>
  <si>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</si>
  <si>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</si>
  <si>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</si>
  <si>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</si>
  <si>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</si>
  <si>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</si>
  <si>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</si>
  <si>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</si>
  <si>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</si>
  <si>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</si>
  <si>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</si>
  <si>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</si>
  <si>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</si>
  <si>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</si>
  <si>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</si>
  <si>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</si>
  <si>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</si>
  <si>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</si>
  <si>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</si>
  <si>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</si>
  <si>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</si>
  <si>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</si>
  <si>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</si>
  <si>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</si>
  <si>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</si>
  <si>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</si>
  <si>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</si>
  <si>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</si>
  <si>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</si>
  <si>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</si>
  <si>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</si>
  <si>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</si>
  <si>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</si>
  <si>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</si>
  <si>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</si>
  <si>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</si>
  <si>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</si>
  <si>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</si>
  <si>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</si>
  <si>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</si>
  <si>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</si>
  <si>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</si>
  <si>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</si>
  <si>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</si>
  <si>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</si>
  <si>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</si>
  <si>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</si>
  <si>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</si>
  <si>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</si>
  <si>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</si>
  <si>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</si>
  <si>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</si>
  <si>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</si>
  <si>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</si>
  <si>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</si>
  <si>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</si>
  <si>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</si>
  <si>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</si>
  <si>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</si>
  <si>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</si>
  <si>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</si>
  <si>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</si>
  <si>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</si>
  <si>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</si>
  <si>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</si>
  <si>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</si>
  <si>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</si>
  <si>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</si>
  <si>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</si>
  <si>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</si>
  <si>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</si>
  <si>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</si>
  <si>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</si>
  <si>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</si>
  <si>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</si>
  <si>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</si>
  <si>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</si>
  <si>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</si>
  <si>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</si>
  <si>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</si>
  <si>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</si>
  <si>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</si>
  <si>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</si>
  <si>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</si>
  <si>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</si>
  <si>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</si>
  <si>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</si>
  <si>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</si>
  <si>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</si>
  <si>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</si>
  <si>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</si>
  <si>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</si>
  <si>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</si>
  <si>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</si>
  <si>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</si>
  <si>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</si>
  <si>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</si>
  <si>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</si>
  <si>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</si>
  <si>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</si>
  <si>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</si>
  <si>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</si>
  <si>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</si>
  <si>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</si>
  <si>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</si>
  <si>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</si>
  <si>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</si>
  <si>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</si>
  <si>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</si>
  <si>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</si>
  <si>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</si>
  <si>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</si>
  <si>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</si>
  <si>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</si>
  <si>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</si>
  <si>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</si>
  <si>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</si>
  <si>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</si>
  <si>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</si>
  <si>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</si>
  <si>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</si>
  <si>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</si>
  <si>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</si>
  <si>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</si>
  <si>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</si>
  <si>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</si>
  <si>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</si>
  <si>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</si>
  <si>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</si>
  <si>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</si>
  <si>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</si>
  <si>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</si>
  <si>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</si>
  <si>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</si>
  <si>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</si>
  <si>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</si>
  <si>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</si>
  <si>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</si>
  <si>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</si>
  <si>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</si>
  <si>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</si>
  <si>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</si>
  <si>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</si>
  <si>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</si>
  <si>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</si>
  <si>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</si>
  <si>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</si>
  <si>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</si>
  <si>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</si>
  <si>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</si>
  <si>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</si>
  <si>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</si>
  <si>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</si>
  <si>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</si>
  <si>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</si>
  <si>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</si>
  <si>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</si>
  <si>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</si>
  <si>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</si>
  <si>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</si>
  <si>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</si>
  <si>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</si>
  <si>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</si>
  <si>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</si>
  <si>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</si>
  <si>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</si>
  <si>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</si>
  <si>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</si>
  <si>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</si>
  <si>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</si>
  <si>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</si>
  <si>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</si>
  <si>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</si>
  <si>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</si>
  <si>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</si>
  <si>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</si>
  <si>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</si>
  <si>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</si>
  <si>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</si>
  <si>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</si>
  <si>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</si>
  <si>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</si>
  <si>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</si>
  <si>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</si>
  <si>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</si>
  <si>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</si>
  <si>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</si>
  <si>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</si>
  <si>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</si>
  <si>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</si>
  <si>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</si>
  <si>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</si>
  <si>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</si>
  <si>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</si>
  <si>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</si>
  <si>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</si>
  <si>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</si>
  <si>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</si>
  <si>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</si>
  <si>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</si>
  <si>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</si>
  <si>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</si>
  <si>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</si>
  <si>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</si>
  <si>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</si>
  <si>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</si>
  <si>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</si>
  <si>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</si>
  <si>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</si>
  <si>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</si>
  <si>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</si>
  <si>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</si>
  <si>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</si>
  <si>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</si>
  <si>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</si>
  <si>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</si>
  <si>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</si>
  <si>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</si>
  <si>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</si>
  <si>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</si>
  <si>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</si>
  <si>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</si>
  <si>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</si>
  <si>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</si>
  <si>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</si>
  <si>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</si>
  <si>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</si>
  <si>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</si>
  <si>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</si>
  <si>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</si>
  <si>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</si>
  <si>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</si>
  <si>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</si>
  <si>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</si>
  <si>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</si>
  <si>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</si>
  <si>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</si>
  <si>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</si>
  <si>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</si>
  <si>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</si>
  <si>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</si>
  <si>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</si>
  <si>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</si>
  <si>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</si>
  <si>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</si>
  <si>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</si>
  <si>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</si>
  <si>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</si>
  <si>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</si>
  <si>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</si>
  <si>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</si>
  <si>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</si>
  <si>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</si>
  <si>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</si>
  <si>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</si>
  <si>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</si>
  <si>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</si>
  <si>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</si>
  <si>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</si>
  <si>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</si>
  <si>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</si>
  <si>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</si>
  <si>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</si>
  <si>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</si>
  <si>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</si>
  <si>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</si>
  <si>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</si>
  <si>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</si>
  <si>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</si>
  <si>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</si>
  <si>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</si>
  <si>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</si>
  <si>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</si>
  <si>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</si>
  <si>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</si>
  <si>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</si>
  <si>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</si>
  <si>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</si>
  <si>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</si>
  <si>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</si>
  <si>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</si>
  <si>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</si>
  <si>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</si>
  <si>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</si>
  <si>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</si>
  <si>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</si>
  <si>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</si>
  <si>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</si>
  <si>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</si>
  <si>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</si>
  <si>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</si>
  <si>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</si>
  <si>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</si>
  <si>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</si>
  <si>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</si>
  <si>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</si>
  <si>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</si>
  <si>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</si>
  <si>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</si>
  <si>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</si>
  <si>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</si>
  <si>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</si>
  <si>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</si>
  <si>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</si>
  <si>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</si>
  <si>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</si>
  <si>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</si>
  <si>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</si>
  <si>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</si>
  <si>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</si>
  <si>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</si>
  <si>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</si>
  <si>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</si>
  <si>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</si>
  <si>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</si>
  <si>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</si>
  <si>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</si>
  <si>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</si>
  <si>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</si>
  <si>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</si>
  <si>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</si>
  <si>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</si>
  <si>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</si>
  <si>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</si>
  <si>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</si>
  <si>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</si>
  <si>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</si>
  <si>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</si>
  <si>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</si>
  <si>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</si>
  <si>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</si>
  <si>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</si>
  <si>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</si>
  <si>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</si>
  <si>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</si>
  <si>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</si>
  <si>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</si>
  <si>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</si>
  <si>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</si>
  <si>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</si>
  <si>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</si>
  <si>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</si>
  <si>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</si>
  <si>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</si>
  <si>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</si>
  <si>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</si>
  <si>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</si>
  <si>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</si>
  <si>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</si>
  <si>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</si>
  <si>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</si>
  <si>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</si>
  <si>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</si>
  <si>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</si>
  <si>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</si>
  <si>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</si>
  <si>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</si>
  <si>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</si>
  <si>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</si>
  <si>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</si>
  <si>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</si>
  <si>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</si>
  <si>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</si>
  <si>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</si>
  <si>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</si>
  <si>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</si>
  <si>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</si>
  <si>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</si>
  <si>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</si>
  <si>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</si>
  <si>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</si>
  <si>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</si>
  <si>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</si>
  <si>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</si>
  <si>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</si>
  <si>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</si>
  <si>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</si>
  <si>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</si>
  <si>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</si>
  <si>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</si>
  <si>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</si>
  <si>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</si>
  <si>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</si>
  <si>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</si>
  <si>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</si>
  <si>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</si>
  <si>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</si>
  <si>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</si>
  <si>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</si>
  <si>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</si>
  <si>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</si>
  <si>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</si>
  <si>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</si>
  <si>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</si>
  <si>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</si>
  <si>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</si>
  <si>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</si>
  <si>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</si>
  <si>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</si>
  <si>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</si>
  <si>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</si>
  <si>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</si>
  <si>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</si>
  <si>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</si>
  <si>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</si>
  <si>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</si>
  <si>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</si>
  <si>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</si>
  <si>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</si>
  <si>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</si>
  <si>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</si>
  <si>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</si>
  <si>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</si>
  <si>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</si>
  <si>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</si>
  <si>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</si>
  <si>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</si>
  <si>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</si>
  <si>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</si>
  <si>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</si>
  <si>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</si>
  <si>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</si>
  <si>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</si>
  <si>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</si>
  <si>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</si>
  <si>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</si>
  <si>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</si>
  <si>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</si>
  <si>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</si>
  <si>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</si>
  <si>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</si>
  <si>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</si>
  <si>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</si>
  <si>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</si>
  <si>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</si>
  <si>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</si>
  <si>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</si>
  <si>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</si>
  <si>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</si>
  <si>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</si>
  <si>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</si>
  <si>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</si>
  <si>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</si>
  <si>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</si>
  <si>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</si>
  <si>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</si>
  <si>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</si>
  <si>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</si>
  <si>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</si>
  <si>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</si>
  <si>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</si>
  <si>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</si>
  <si>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</si>
  <si>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</si>
  <si>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</si>
  <si>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</si>
  <si>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</si>
  <si>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</si>
  <si>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</si>
  <si>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</si>
  <si>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</si>
  <si>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</si>
  <si>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</si>
  <si>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</si>
  <si>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</si>
  <si>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</si>
  <si>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</si>
  <si>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</si>
  <si>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</si>
  <si>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</si>
  <si>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</si>
  <si>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</si>
  <si>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</si>
  <si>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</si>
  <si>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</si>
  <si>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</si>
  <si>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</si>
  <si>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</si>
  <si>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</si>
  <si>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</si>
  <si>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</si>
  <si>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</si>
  <si>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</si>
  <si>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</si>
  <si>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</si>
  <si>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</si>
  <si>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</si>
  <si>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</si>
  <si>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</si>
  <si>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</si>
  <si>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</si>
  <si>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</si>
  <si>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</si>
  <si>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</si>
  <si>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</si>
  <si>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</si>
  <si>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</si>
  <si>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</si>
  <si>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</si>
  <si>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</si>
  <si>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</si>
  <si>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</si>
  <si>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</si>
  <si>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</si>
  <si>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</si>
  <si>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</si>
  <si>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</si>
  <si>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</si>
  <si>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</si>
  <si>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</si>
  <si>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</si>
  <si>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</si>
  <si>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</si>
  <si>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</si>
  <si>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</si>
  <si>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</si>
  <si>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</si>
  <si>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</si>
  <si>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</si>
  <si>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</si>
  <si>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</si>
  <si>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</si>
  <si>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</si>
  <si>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</si>
  <si>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</si>
  <si>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</si>
  <si>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</si>
  <si>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</si>
  <si>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</si>
  <si>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</si>
  <si>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</si>
  <si>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</si>
  <si>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</si>
  <si>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</si>
  <si>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</si>
  <si>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</si>
  <si>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</si>
  <si>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</si>
  <si>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</si>
  <si>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</si>
  <si>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</si>
  <si>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</si>
  <si>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</si>
  <si>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</si>
  <si>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</si>
  <si>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</si>
  <si>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</si>
  <si>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</si>
  <si>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</si>
  <si>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</si>
  <si>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</si>
  <si>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</si>
  <si>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</si>
  <si>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</si>
  <si>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</si>
  <si>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</si>
  <si>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</si>
  <si>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</si>
  <si>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</si>
  <si>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</si>
  <si>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</si>
  <si>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</si>
  <si>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</si>
  <si>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</si>
  <si>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</si>
  <si>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</si>
  <si>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</si>
  <si>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</si>
  <si>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</si>
  <si>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</si>
  <si>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</si>
  <si>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</si>
  <si>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</si>
  <si>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</si>
  <si>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</si>
  <si>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</si>
  <si>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</si>
  <si>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</si>
  <si>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</si>
  <si>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</si>
  <si>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</si>
  <si>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</si>
  <si>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</si>
  <si>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</si>
  <si>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</si>
  <si>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</si>
  <si>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</si>
  <si>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</si>
  <si>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</si>
  <si>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</si>
  <si>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</si>
  <si>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</si>
  <si>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</si>
  <si>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</si>
  <si>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</si>
  <si>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</si>
  <si>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</si>
  <si>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</si>
  <si>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</si>
  <si>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</si>
  <si>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</si>
  <si>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</si>
  <si>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</si>
  <si>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</si>
  <si>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</si>
  <si>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</si>
  <si>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</si>
  <si>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</si>
  <si>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</si>
  <si>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</si>
  <si>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</si>
  <si>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</si>
  <si>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</si>
  <si>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</si>
  <si>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</si>
  <si>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</si>
  <si>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</si>
  <si>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</si>
  <si>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</si>
  <si>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</si>
  <si>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</si>
  <si>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</si>
  <si>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</si>
  <si>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</si>
  <si>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</si>
  <si>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</si>
  <si>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</si>
  <si>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</si>
  <si>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</si>
  <si>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</si>
  <si>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</si>
  <si>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</si>
  <si>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</si>
  <si>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</si>
  <si>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</si>
  <si>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</si>
  <si>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</si>
  <si>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</si>
  <si>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</si>
  <si>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</si>
  <si>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</si>
  <si>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</si>
  <si>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</si>
  <si>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</si>
  <si>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</si>
  <si>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</si>
  <si>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</si>
  <si>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</si>
  <si>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</si>
  <si>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</si>
  <si>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</si>
  <si>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</si>
  <si>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</si>
  <si>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</si>
  <si>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</si>
  <si>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</si>
  <si>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</si>
  <si>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</si>
  <si>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</si>
  <si>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</si>
  <si>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</si>
  <si>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</si>
  <si>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</si>
  <si>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</si>
  <si>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</si>
  <si>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</si>
  <si>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</si>
  <si>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</si>
  <si>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</si>
  <si>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</si>
  <si>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</si>
  <si>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</si>
  <si>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</si>
  <si>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</si>
  <si>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</si>
  <si>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</si>
  <si>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</si>
  <si>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</si>
  <si>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</si>
  <si>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</si>
  <si>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</si>
  <si>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</si>
  <si>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</si>
  <si>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</si>
  <si>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</si>
  <si>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</si>
  <si>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</si>
  <si>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</si>
  <si>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</si>
  <si>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</si>
  <si>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</si>
  <si>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</si>
  <si>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</si>
  <si>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</si>
  <si>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</si>
  <si>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</si>
  <si>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</si>
  <si>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</si>
  <si>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</si>
  <si>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</si>
  <si>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</si>
  <si>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</si>
  <si>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</si>
  <si>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</si>
  <si>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</si>
  <si>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</si>
  <si>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</si>
  <si>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</si>
  <si>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</si>
  <si>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</si>
  <si>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</si>
  <si>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</si>
  <si>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</si>
  <si>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</si>
  <si>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</si>
  <si>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</si>
  <si>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</si>
  <si>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</si>
  <si>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</si>
  <si>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</si>
  <si>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</si>
  <si>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</si>
  <si>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</si>
  <si>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</si>
  <si>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</si>
  <si>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</si>
  <si>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</si>
  <si>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</si>
  <si>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</si>
  <si>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</si>
  <si>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</si>
  <si>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</si>
  <si>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</si>
  <si>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</si>
  <si>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</si>
  <si>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</si>
  <si>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</si>
  <si>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</si>
  <si>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</si>
  <si>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</si>
  <si>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</si>
  <si>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</si>
  <si>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</si>
  <si>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</si>
  <si>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</si>
  <si>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</si>
  <si>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</si>
  <si>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</si>
  <si>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</si>
  <si>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</si>
  <si>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</si>
  <si>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</si>
  <si>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</si>
  <si>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</si>
  <si>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</si>
  <si>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</si>
  <si>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</si>
  <si>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</si>
  <si>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</si>
  <si>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</si>
  <si>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</si>
  <si>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</si>
  <si>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</si>
  <si>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</si>
  <si>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</si>
  <si>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</si>
  <si>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</si>
  <si>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</si>
  <si>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</si>
  <si>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</si>
  <si>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</si>
  <si>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</si>
  <si>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</si>
  <si>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</si>
  <si>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</si>
  <si>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</si>
  <si>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</si>
  <si>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</si>
  <si>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</si>
  <si>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</si>
  <si>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</si>
  <si>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</si>
  <si>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</si>
  <si>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</si>
  <si>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</si>
  <si>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</si>
  <si>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</si>
  <si>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</si>
  <si>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</si>
  <si>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</si>
  <si>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</si>
  <si>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</si>
  <si>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</si>
  <si>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</si>
  <si>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</si>
  <si>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</si>
  <si>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</si>
  <si>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</si>
  <si>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</si>
  <si>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</si>
  <si>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</si>
  <si>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</si>
  <si>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</si>
  <si>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</si>
  <si>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</si>
  <si>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</si>
  <si>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</si>
  <si>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</si>
  <si>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</si>
  <si>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</si>
  <si>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</si>
  <si>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</si>
  <si>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</si>
  <si>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</si>
  <si>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</si>
  <si>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</si>
  <si>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</si>
  <si>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</si>
  <si>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</si>
  <si>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</si>
  <si>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</si>
  <si>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</si>
  <si>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</si>
  <si>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</si>
  <si>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</si>
  <si>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</si>
  <si>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</si>
  <si>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</si>
  <si>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</si>
  <si>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</si>
  <si>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</si>
  <si>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</si>
  <si>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</si>
  <si>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</si>
  <si>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</si>
  <si>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</si>
  <si>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</si>
  <si>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</si>
  <si>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</si>
  <si>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</si>
  <si>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</si>
  <si>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</si>
  <si>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</si>
  <si>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</si>
  <si>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</si>
  <si>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</si>
  <si>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</si>
  <si>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</si>
  <si>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</si>
  <si>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</si>
  <si>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</si>
  <si>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</si>
  <si>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</si>
  <si>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</si>
  <si>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</si>
  <si>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</si>
  <si>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</si>
  <si>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</si>
  <si>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</si>
  <si>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</si>
  <si>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</si>
  <si>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</si>
  <si>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</si>
  <si>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</si>
  <si>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</si>
  <si>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</si>
  <si>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</si>
  <si>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</si>
  <si>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</si>
  <si>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</si>
  <si>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</si>
  <si>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</si>
  <si>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</si>
  <si>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</si>
  <si>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</si>
  <si>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</si>
  <si>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</si>
  <si>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</si>
  <si>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</si>
  <si>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</si>
  <si>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</si>
  <si>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</si>
  <si>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</si>
  <si>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</si>
  <si>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</si>
  <si>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</si>
  <si>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</si>
  <si>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</si>
  <si>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</si>
  <si>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</si>
  <si>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</si>
  <si>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</si>
  <si>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</si>
  <si>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</si>
  <si>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</si>
  <si>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</si>
  <si>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</si>
  <si>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</si>
  <si>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</si>
  <si>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</si>
  <si>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</si>
  <si>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</si>
  <si>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</si>
  <si>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</si>
  <si>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</si>
  <si>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</si>
  <si>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</si>
  <si>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</si>
  <si>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</si>
  <si>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</si>
  <si>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</si>
  <si>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</si>
  <si>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</si>
  <si>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</si>
  <si>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</si>
  <si>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</si>
  <si>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</si>
  <si>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</si>
  <si>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</si>
  <si>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</si>
  <si>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</si>
  <si>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</si>
  <si>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</si>
  <si>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</si>
  <si>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</si>
  <si>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</si>
  <si>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</si>
  <si>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</si>
  <si>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</si>
  <si>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</si>
  <si>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</si>
  <si>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</si>
  <si>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</si>
  <si>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</si>
  <si>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</si>
  <si>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</si>
  <si>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</si>
  <si>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</si>
  <si>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</si>
  <si>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</si>
  <si>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</si>
  <si>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</si>
  <si>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</si>
  <si>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</si>
  <si>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</si>
  <si>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</si>
  <si>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</si>
  <si>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</si>
  <si>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</si>
  <si>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</si>
  <si>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</si>
  <si>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</si>
  <si>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</si>
  <si>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</si>
  <si>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</si>
  <si>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</si>
  <si>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</si>
  <si>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</si>
  <si>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</si>
  <si>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</si>
  <si>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</si>
  <si>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</si>
  <si>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</si>
  <si>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</si>
  <si>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</si>
  <si>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</si>
  <si>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</si>
  <si>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</si>
  <si>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</si>
  <si>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</si>
  <si>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</si>
  <si>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</si>
  <si>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</si>
  <si>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</si>
  <si>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</si>
  <si>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</si>
  <si>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</si>
  <si>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</si>
  <si>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</si>
  <si>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</si>
  <si>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</si>
  <si>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</si>
  <si>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</si>
  <si>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</si>
  <si>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</si>
  <si>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</si>
  <si>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</si>
  <si>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</si>
  <si>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</si>
  <si>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</si>
  <si>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</si>
  <si>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</si>
  <si>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</si>
  <si>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</si>
  <si>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</si>
  <si>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</si>
  <si>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</si>
  <si>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</si>
  <si>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</si>
  <si>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</si>
  <si>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</si>
  <si>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</si>
  <si>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</si>
  <si>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</si>
  <si>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</si>
  <si>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</si>
  <si>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</si>
  <si>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</si>
  <si>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</si>
  <si>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</si>
  <si>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</si>
  <si>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</si>
  <si>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</si>
  <si>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</si>
  <si>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</si>
  <si>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</si>
  <si>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</si>
  <si>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</si>
  <si>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</si>
  <si>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</si>
  <si>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</si>
  <si>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</si>
  <si>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</si>
  <si>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</si>
  <si>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</si>
  <si>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</si>
  <si>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</si>
  <si>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</si>
  <si>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</si>
  <si>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</si>
  <si>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</si>
  <si>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</si>
  <si>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</si>
  <si>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</si>
  <si>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</si>
  <si>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</si>
  <si>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</si>
  <si>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</si>
  <si>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</si>
  <si>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</si>
  <si>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</si>
  <si>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</si>
  <si>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</si>
  <si>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</si>
  <si>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</si>
  <si>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</si>
  <si>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</si>
  <si>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</si>
  <si>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</si>
  <si>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</si>
  <si>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</si>
  <si>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</si>
  <si>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</si>
  <si>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</si>
  <si>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</si>
  <si>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</si>
  <si>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</si>
  <si>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</si>
  <si>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</si>
  <si>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</si>
  <si>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</si>
  <si>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</si>
  <si>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</si>
  <si>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</si>
  <si>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</si>
  <si>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</si>
  <si>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</si>
  <si>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</si>
  <si>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</si>
  <si>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</si>
  <si>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</si>
  <si>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</si>
  <si>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</si>
  <si>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</si>
  <si>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</si>
  <si>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</si>
  <si>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</si>
  <si>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</si>
  <si>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</si>
  <si>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</si>
  <si>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</si>
  <si>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</si>
  <si>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</si>
  <si>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</si>
  <si>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</si>
  <si>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</si>
  <si>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</si>
  <si>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</si>
  <si>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</si>
  <si>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</si>
  <si>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</si>
  <si>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</si>
  <si>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</si>
  <si>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</si>
  <si>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</si>
  <si>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</si>
  <si>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</si>
  <si>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</si>
  <si>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</si>
  <si>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</si>
  <si>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</si>
  <si>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</si>
  <si>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</si>
  <si>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</si>
  <si>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</si>
  <si>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</si>
  <si>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</si>
  <si>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</si>
  <si>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</si>
  <si>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</si>
  <si>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</si>
  <si>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</si>
  <si>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</si>
  <si>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</si>
  <si>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</si>
  <si>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</si>
  <si>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</si>
  <si>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</si>
  <si>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</si>
  <si>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</si>
  <si>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</si>
  <si>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</si>
  <si>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</si>
  <si>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</si>
  <si>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</si>
  <si>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</si>
  <si>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</si>
  <si>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</si>
  <si>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</si>
  <si>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</si>
  <si>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</si>
  <si>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</si>
  <si>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</si>
  <si>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</si>
  <si>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</si>
  <si>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</si>
  <si>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</si>
  <si>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</si>
  <si>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</si>
  <si>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</si>
  <si>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</si>
  <si>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</si>
  <si>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</si>
  <si>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</si>
  <si>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</si>
  <si>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</si>
  <si>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</si>
  <si>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</si>
  <si>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</si>
  <si>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</si>
  <si>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</si>
  <si>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</si>
  <si>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</si>
  <si>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</si>
  <si>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</si>
  <si>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</si>
  <si>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</si>
  <si>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</si>
  <si>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</si>
  <si>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</si>
  <si>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</si>
  <si>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</si>
  <si>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</si>
  <si>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</si>
  <si>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</si>
  <si>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</si>
  <si>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</si>
  <si>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</si>
  <si>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</si>
  <si>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</si>
  <si>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</si>
  <si>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</si>
  <si>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</si>
  <si>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</si>
  <si>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</si>
  <si>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</si>
  <si>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</si>
  <si>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</si>
  <si>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</si>
  <si>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</si>
  <si>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</si>
  <si>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</si>
  <si>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</si>
  <si>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</si>
  <si>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</si>
  <si>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</si>
  <si>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</si>
  <si>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</si>
  <si>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</si>
  <si>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</si>
  <si>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</si>
  <si>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</si>
  <si>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</si>
  <si>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</si>
  <si>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</si>
  <si>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</si>
  <si>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</si>
  <si>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</si>
  <si>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</si>
  <si>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</si>
  <si>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</si>
  <si>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</si>
  <si>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</si>
  <si>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</si>
  <si>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</si>
  <si>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</si>
  <si>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</si>
  <si>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</si>
  <si>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</si>
  <si>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</si>
  <si>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</si>
  <si>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</si>
  <si>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</si>
  <si>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</si>
  <si>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</si>
  <si>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</si>
  <si>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</si>
  <si>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</si>
  <si>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</si>
  <si>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</si>
  <si>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</si>
  <si>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</si>
  <si>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</si>
  <si>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</si>
  <si>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</si>
  <si>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</si>
  <si>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</si>
  <si>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</si>
  <si>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</si>
  <si>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</si>
  <si>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</si>
  <si>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</si>
  <si>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</si>
  <si>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</si>
  <si>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</si>
  <si>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</si>
  <si>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</si>
  <si>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</si>
  <si>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</si>
  <si>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</si>
  <si>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</si>
  <si>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</si>
  <si>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</si>
  <si>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</si>
  <si>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</si>
  <si>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</si>
  <si>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</si>
  <si>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</si>
  <si>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</si>
  <si>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</si>
  <si>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</si>
  <si>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</si>
  <si>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</si>
  <si>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</si>
  <si>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</si>
  <si>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</si>
  <si>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</si>
  <si>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</si>
  <si>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</si>
  <si>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</si>
  <si>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</si>
  <si>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</si>
  <si>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</si>
  <si>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</si>
  <si>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</si>
  <si>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</si>
  <si>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</si>
  <si>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</si>
  <si>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</si>
  <si>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</si>
  <si>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</si>
  <si>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</si>
  <si>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</si>
  <si>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</si>
  <si>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</si>
  <si>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</si>
  <si>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</si>
  <si>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</si>
  <si>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</si>
  <si>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</si>
  <si>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</si>
  <si>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</si>
  <si>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</si>
  <si>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</si>
  <si>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</si>
  <si>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</si>
  <si>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</si>
  <si>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</si>
  <si>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</si>
  <si>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</si>
  <si>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</si>
  <si>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</si>
  <si>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</si>
  <si>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</si>
  <si>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</si>
  <si>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</si>
  <si>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</si>
  <si>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</si>
  <si>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</si>
  <si>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</si>
  <si>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</si>
  <si>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</si>
  <si>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</si>
  <si>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</si>
  <si>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</si>
  <si>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</si>
  <si>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</si>
  <si>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</si>
  <si>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</si>
  <si>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</si>
  <si>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</si>
  <si>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</si>
  <si>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</si>
  <si>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</si>
  <si>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</si>
  <si>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</si>
  <si>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</si>
  <si>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</si>
  <si>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</si>
  <si>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</si>
  <si>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</si>
  <si>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</si>
  <si>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</si>
  <si>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</si>
  <si>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</si>
  <si>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</si>
  <si>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</si>
  <si>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</si>
  <si>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</si>
  <si>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</si>
  <si>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</si>
  <si>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</si>
  <si>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</si>
  <si>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</si>
  <si>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</si>
  <si>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</si>
  <si>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</si>
  <si>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</si>
  <si>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</si>
  <si>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</si>
  <si>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</si>
  <si>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</si>
  <si>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</si>
  <si>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</si>
  <si>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</si>
  <si>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</si>
  <si>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</si>
  <si>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</si>
  <si>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</si>
  <si>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</si>
  <si>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</si>
  <si>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</si>
  <si>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</si>
  <si>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</si>
  <si>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</si>
  <si>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</si>
  <si>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</si>
  <si>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</si>
  <si>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</si>
  <si>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</si>
  <si>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</si>
  <si>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</si>
  <si>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</si>
  <si>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</si>
  <si>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</si>
  <si>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</si>
  <si>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</si>
  <si>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</si>
  <si>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</si>
  <si>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</si>
  <si>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</si>
  <si>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</si>
  <si>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</si>
  <si>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</si>
  <si>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</si>
  <si>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</si>
  <si>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</si>
  <si>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</si>
  <si>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</si>
  <si>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</si>
  <si>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</si>
  <si>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</si>
  <si>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</si>
  <si>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</si>
  <si>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</si>
  <si>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</si>
  <si>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</si>
  <si>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</si>
  <si>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</si>
  <si>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</si>
  <si>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</si>
  <si>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</si>
  <si>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</si>
  <si>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</si>
  <si>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</si>
  <si>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</si>
  <si>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</si>
  <si>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</si>
  <si>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</si>
  <si>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</si>
  <si>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</si>
  <si>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</si>
  <si>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</si>
  <si>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</si>
  <si>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</si>
  <si>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</si>
  <si>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</si>
  <si>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</si>
  <si>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</si>
  <si>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</si>
  <si>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</si>
  <si>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</si>
  <si>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</si>
  <si>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</si>
  <si>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</si>
  <si>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</si>
  <si>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</si>
  <si>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</si>
  <si>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</si>
  <si>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</si>
  <si>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</si>
  <si>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</si>
  <si>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</si>
  <si>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</si>
  <si>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</si>
  <si>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</si>
  <si>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</si>
  <si>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</si>
  <si>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</si>
  <si>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</si>
  <si>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</si>
  <si>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</si>
  <si>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</si>
  <si>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</si>
  <si>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</si>
  <si>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</si>
  <si>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</si>
  <si>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</si>
  <si>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</si>
  <si>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</si>
  <si>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</si>
  <si>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</si>
  <si>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</si>
  <si>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</si>
  <si>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</si>
  <si>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</si>
  <si>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</si>
  <si>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</si>
  <si>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</si>
  <si>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</si>
  <si>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</si>
  <si>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</si>
  <si>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</si>
  <si>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</si>
  <si>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</si>
  <si>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</si>
  <si>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</si>
  <si>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</si>
  <si>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</si>
  <si>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</si>
  <si>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</si>
  <si>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</si>
  <si>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</si>
  <si>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</si>
  <si>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</si>
  <si>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</si>
  <si>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</si>
  <si>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</si>
  <si>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</si>
  <si>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</si>
  <si>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</si>
  <si>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</si>
  <si>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</si>
  <si>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</si>
  <si>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</si>
  <si>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</si>
  <si>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</si>
  <si>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</si>
  <si>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</si>
  <si>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</si>
  <si>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</si>
  <si>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</si>
  <si>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</si>
  <si>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</si>
  <si>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</si>
  <si>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</si>
  <si>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</si>
  <si>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</si>
  <si>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</si>
  <si>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</si>
  <si>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</si>
  <si>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</si>
  <si>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</si>
  <si>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</si>
  <si>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</si>
  <si>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</si>
  <si>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</si>
  <si>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</si>
  <si>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</si>
  <si>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</si>
  <si>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</si>
  <si>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</si>
  <si>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</si>
  <si>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</si>
  <si>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</si>
  <si>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</si>
  <si>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</si>
  <si>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</si>
  <si>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</si>
  <si>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</si>
  <si>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</si>
  <si>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</si>
  <si>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</si>
  <si>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</si>
  <si>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</si>
  <si>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</si>
  <si>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</si>
  <si>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</si>
  <si>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</si>
  <si>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</si>
  <si>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</si>
  <si>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</si>
  <si>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</si>
  <si>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</si>
  <si>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</si>
  <si>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</si>
  <si>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</si>
  <si>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</si>
  <si>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</si>
  <si>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</si>
  <si>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</si>
  <si>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</si>
  <si>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</si>
  <si>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</si>
  <si>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</si>
  <si>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</si>
  <si>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</si>
  <si>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</si>
  <si>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</si>
  <si>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</si>
  <si>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</si>
  <si>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</si>
  <si>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</si>
  <si>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</si>
  <si>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</si>
  <si>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</si>
  <si>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</si>
  <si>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</si>
  <si>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</si>
  <si>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</si>
  <si>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</si>
  <si>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</si>
  <si>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</si>
  <si>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</si>
  <si>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</si>
  <si>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</si>
  <si>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</si>
  <si>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</si>
  <si>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</si>
  <si>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</si>
  <si>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</si>
  <si>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</si>
  <si>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</si>
  <si>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</si>
  <si>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</si>
  <si>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</si>
  <si>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</si>
  <si>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</si>
  <si>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</si>
  <si>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</si>
  <si>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</si>
  <si>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</si>
  <si>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</si>
  <si>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</si>
  <si>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</si>
  <si>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</si>
  <si>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</si>
  <si>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</si>
  <si>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</si>
  <si>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</si>
  <si>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</si>
  <si>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</si>
  <si>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</si>
  <si>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</si>
  <si>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</si>
  <si>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</si>
  <si>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</si>
  <si>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</si>
  <si>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</si>
  <si>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</si>
  <si>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</si>
  <si>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</si>
  <si>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</si>
  <si>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</si>
  <si>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</si>
  <si>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</si>
  <si>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</si>
  <si>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</si>
  <si>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</si>
  <si>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</si>
  <si>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</si>
  <si>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</si>
  <si>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</si>
  <si>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</si>
  <si>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</si>
  <si>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</si>
  <si>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</si>
  <si>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</si>
  <si>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</si>
  <si>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</si>
  <si>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</si>
  <si>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</si>
  <si>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</si>
  <si>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</si>
  <si>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</si>
  <si>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</si>
  <si>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</si>
  <si>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</si>
  <si>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</si>
  <si>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</si>
  <si>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</si>
  <si>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</si>
  <si>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</si>
  <si>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</si>
  <si>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</si>
  <si>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</si>
  <si>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</si>
  <si>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</si>
  <si>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</si>
  <si>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</si>
  <si>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</si>
  <si>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</si>
  <si>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</si>
  <si>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</si>
  <si>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</si>
  <si>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</si>
  <si>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</si>
  <si>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</si>
  <si>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</si>
  <si>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</si>
  <si>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</si>
  <si>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</si>
  <si>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</si>
  <si>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</si>
  <si>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</si>
  <si>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</si>
  <si>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</si>
  <si>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</si>
  <si>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</si>
  <si>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</si>
  <si>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</si>
  <si>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</si>
  <si>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</si>
  <si>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</si>
  <si>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</si>
  <si>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</si>
  <si>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</si>
  <si>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</si>
  <si>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</si>
  <si>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</si>
  <si>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</si>
  <si>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</si>
  <si>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</si>
  <si>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</si>
  <si>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</si>
  <si>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</si>
  <si>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</si>
  <si>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</si>
  <si>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</si>
  <si>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</si>
  <si>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</si>
  <si>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</si>
  <si>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</si>
  <si>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</si>
  <si>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</si>
  <si>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</si>
  <si>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</si>
  <si>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</si>
  <si>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</si>
  <si>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</si>
  <si>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</si>
  <si>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</si>
  <si>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</si>
  <si>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</si>
  <si>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</si>
  <si>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</si>
  <si>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</si>
  <si>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</si>
  <si>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</si>
  <si>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</si>
  <si>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</si>
  <si>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</si>
  <si>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</si>
  <si>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</si>
  <si>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</si>
  <si>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</si>
  <si>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</si>
  <si>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</si>
  <si>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</si>
  <si>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</si>
  <si>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</si>
  <si>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</si>
  <si>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</si>
  <si>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</si>
  <si>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</si>
  <si>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</si>
  <si>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</si>
  <si>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</si>
  <si>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</si>
  <si>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</si>
  <si>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</si>
  <si>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</si>
  <si>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</si>
  <si>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</si>
  <si>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</si>
  <si>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</si>
  <si>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</si>
  <si>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</si>
  <si>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</si>
  <si>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</si>
  <si>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</si>
  <si>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</si>
  <si>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</si>
  <si>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</si>
  <si>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</si>
  <si>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</si>
  <si>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</si>
  <si>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</si>
  <si>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</si>
  <si>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</si>
  <si>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</si>
  <si>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</si>
  <si>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</si>
  <si>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</si>
  <si>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</si>
  <si>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</si>
  <si>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</si>
  <si>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</si>
  <si>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</si>
  <si>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</si>
  <si>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</si>
  <si>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</si>
  <si>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</si>
  <si>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</si>
  <si>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</si>
  <si>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</si>
  <si>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</si>
  <si>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</si>
  <si>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</si>
  <si>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</si>
  <si>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</si>
  <si>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</si>
  <si>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</si>
  <si>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</si>
  <si>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</si>
  <si>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</si>
  <si>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</si>
  <si>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</si>
  <si>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</si>
  <si>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</si>
  <si>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</si>
  <si>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</si>
  <si>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</si>
  <si>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</si>
  <si>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</si>
  <si>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</si>
  <si>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</si>
  <si>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</si>
  <si>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</si>
  <si>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</si>
  <si>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</si>
  <si>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</si>
  <si>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</si>
  <si>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</si>
  <si>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</si>
  <si>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</si>
  <si>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</si>
  <si>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</si>
  <si>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</si>
  <si>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</si>
  <si>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</si>
  <si>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</si>
  <si>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</si>
  <si>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</si>
  <si>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</si>
  <si>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</si>
  <si>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</si>
  <si>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</si>
  <si>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</si>
  <si>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</si>
  <si>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</si>
  <si>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</si>
  <si>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</si>
  <si>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</si>
  <si>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</si>
  <si>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</si>
  <si>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</si>
  <si>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</si>
  <si>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</si>
  <si>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</si>
  <si>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</si>
  <si>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</si>
  <si>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</si>
  <si>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</si>
  <si>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</si>
  <si>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</si>
  <si>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</si>
  <si>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</si>
  <si>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</si>
  <si>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</si>
  <si>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</si>
  <si>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</si>
  <si>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</si>
  <si>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</si>
  <si>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</si>
  <si>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</si>
  <si>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</si>
  <si>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</si>
  <si>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</si>
  <si>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</si>
  <si>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</si>
  <si>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</si>
  <si>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</si>
  <si>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</si>
  <si>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</si>
  <si>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</si>
  <si>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</si>
  <si>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</si>
  <si>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</si>
  <si>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</si>
  <si>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</si>
  <si>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</si>
  <si>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</si>
  <si>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</si>
  <si>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</si>
  <si>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</si>
  <si>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</si>
  <si>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</si>
  <si>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</si>
  <si>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</si>
  <si>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</si>
  <si>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</si>
  <si>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</si>
  <si>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</si>
  <si>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</si>
  <si>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</si>
  <si>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</si>
  <si>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</si>
  <si>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</si>
  <si>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</si>
  <si>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</si>
  <si>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</si>
  <si>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</si>
  <si>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</si>
  <si>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</si>
  <si>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</si>
  <si>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</si>
  <si>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</si>
  <si>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</si>
  <si>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</si>
  <si>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</si>
  <si>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</si>
  <si>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</si>
  <si>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</si>
  <si>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</si>
  <si>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</si>
  <si>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</si>
  <si>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</si>
  <si>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</si>
  <si>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</si>
  <si>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</si>
  <si>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</si>
  <si>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</si>
  <si>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</si>
  <si>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</si>
  <si>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</si>
  <si>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</si>
  <si>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</si>
  <si>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</si>
  <si>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</si>
  <si>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</si>
  <si>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</si>
  <si>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</si>
  <si>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</si>
  <si>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</si>
  <si>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</si>
  <si>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</si>
  <si>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</si>
  <si>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</si>
  <si>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</si>
  <si>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</si>
  <si>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</si>
  <si>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</si>
  <si>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</si>
  <si>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</si>
  <si>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</si>
  <si>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</si>
  <si>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</si>
  <si>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</si>
  <si>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</si>
  <si>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</si>
  <si>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</si>
  <si>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</si>
  <si>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</si>
  <si>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</si>
  <si>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</si>
  <si>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</si>
  <si>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</si>
  <si>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</si>
  <si>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</si>
  <si>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</si>
  <si>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</si>
  <si>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</si>
  <si>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</si>
  <si>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</si>
  <si>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</si>
  <si>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</si>
  <si>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</si>
  <si>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</si>
  <si>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</si>
  <si>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</si>
  <si>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</si>
  <si>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</si>
  <si>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</si>
  <si>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</si>
  <si>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</si>
  <si>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</si>
  <si>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</si>
  <si>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</si>
  <si>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</si>
  <si>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</si>
  <si>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</si>
  <si>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</si>
  <si>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</si>
  <si>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</si>
  <si>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</si>
  <si>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</si>
  <si>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</si>
  <si>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</si>
  <si>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</si>
  <si>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</si>
  <si>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</si>
  <si>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</si>
  <si>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</si>
  <si>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</si>
  <si>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</si>
  <si>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</si>
  <si>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</si>
  <si>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</si>
  <si>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</si>
  <si>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</si>
  <si>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</si>
  <si>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</si>
  <si>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</si>
  <si>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</si>
  <si>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</si>
  <si>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</si>
  <si>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</si>
  <si>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</si>
  <si>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</si>
  <si>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</si>
  <si>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</si>
  <si>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</si>
  <si>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</si>
  <si>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</si>
  <si>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</si>
  <si>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</si>
  <si>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</si>
  <si>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</si>
  <si>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</si>
  <si>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</si>
  <si>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</si>
  <si>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</si>
  <si>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</si>
  <si>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</si>
  <si>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</si>
  <si>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</si>
  <si>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</si>
  <si>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</si>
  <si>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</si>
  <si>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</si>
  <si>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</si>
  <si>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</si>
  <si>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</si>
  <si>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</si>
  <si>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</si>
  <si>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</si>
  <si>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</si>
  <si>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</si>
  <si>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</si>
  <si>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</si>
  <si>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</si>
  <si>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</si>
  <si>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</si>
  <si>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</si>
  <si>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</si>
  <si>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</si>
  <si>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</si>
  <si>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</si>
  <si>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</si>
  <si>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</si>
  <si>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</si>
  <si>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</si>
  <si>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</si>
  <si>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</si>
  <si>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</si>
  <si>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</si>
  <si>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</si>
  <si>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</si>
  <si>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</si>
  <si>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</si>
  <si>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</si>
  <si>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</si>
  <si>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</si>
  <si>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</si>
  <si>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</si>
  <si>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</si>
  <si>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</si>
  <si>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</si>
  <si>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</si>
  <si>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</si>
  <si>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</si>
  <si>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</si>
  <si>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</si>
  <si>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</si>
  <si>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</si>
  <si>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</si>
  <si>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</si>
  <si>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</si>
  <si>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</si>
  <si>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</si>
  <si>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</si>
  <si>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</si>
  <si>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</si>
  <si>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</si>
  <si>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</si>
  <si>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</si>
  <si>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</si>
  <si>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</si>
  <si>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</si>
  <si>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</si>
  <si>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</si>
  <si>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</si>
  <si>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</si>
  <si>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</si>
  <si>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</si>
  <si>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</si>
  <si>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</si>
  <si>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</si>
  <si>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</si>
  <si>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</si>
  <si>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</si>
  <si>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</si>
  <si>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</si>
  <si>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</si>
  <si>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</si>
  <si>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</si>
  <si>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</si>
  <si>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</si>
  <si>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</si>
  <si>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</si>
  <si>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</si>
  <si>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</si>
  <si>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</si>
  <si>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</si>
  <si>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</si>
  <si>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</si>
  <si>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</si>
  <si>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</si>
  <si>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</si>
  <si>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</si>
  <si>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</si>
  <si>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</si>
  <si>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</si>
  <si>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</si>
  <si>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</si>
  <si>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</si>
  <si>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</si>
  <si>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</si>
  <si>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</si>
  <si>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</si>
  <si>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</si>
  <si>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</si>
  <si>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</si>
  <si>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</si>
  <si>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</si>
  <si>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</si>
  <si>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</si>
  <si>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</si>
  <si>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</si>
  <si>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</si>
  <si>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</si>
  <si>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</si>
  <si>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</si>
  <si>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</si>
  <si>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</si>
  <si>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</si>
  <si>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</si>
  <si>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</si>
  <si>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</si>
  <si>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</si>
  <si>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</si>
  <si>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</si>
  <si>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</si>
  <si>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</si>
  <si>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</si>
  <si>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</si>
  <si>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</si>
  <si>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</si>
  <si>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</si>
  <si>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</si>
  <si>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</si>
  <si>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</si>
  <si>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</si>
  <si>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</si>
  <si>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</si>
  <si>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</si>
  <si>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</si>
  <si>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</si>
  <si>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</si>
  <si>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</si>
  <si>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</si>
  <si>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</si>
  <si>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</si>
  <si>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</si>
  <si>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</si>
  <si>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</si>
  <si>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</si>
  <si>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</si>
  <si>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</si>
  <si>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</si>
  <si>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</si>
  <si>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</si>
  <si>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</si>
  <si>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</si>
  <si>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</si>
  <si>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</si>
  <si>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</si>
  <si>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</si>
  <si>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</si>
  <si>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</si>
  <si>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</si>
  <si>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</si>
  <si>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</si>
  <si>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</si>
  <si>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</si>
  <si>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</si>
  <si>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</si>
  <si>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</si>
  <si>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</si>
  <si>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</si>
  <si>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</si>
  <si>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</si>
  <si>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</si>
  <si>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</si>
  <si>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</si>
  <si>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</si>
  <si>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</si>
  <si>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</si>
  <si>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</si>
  <si>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</si>
  <si>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</si>
  <si>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</si>
  <si>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</si>
  <si>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</si>
  <si>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</si>
  <si>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</si>
  <si>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</si>
  <si>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</si>
  <si>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</si>
  <si>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</si>
  <si>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</si>
  <si>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</si>
  <si>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</si>
  <si>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</si>
  <si>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</si>
  <si>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</si>
  <si>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</si>
  <si>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</si>
  <si>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</si>
  <si>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</si>
  <si>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</si>
  <si>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</si>
  <si>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</si>
  <si>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</si>
  <si>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</si>
  <si>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</si>
  <si>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</si>
  <si>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</si>
  <si>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</si>
  <si>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</si>
  <si>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</si>
  <si>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</si>
  <si>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</si>
  <si>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</si>
  <si>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</si>
  <si>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</si>
  <si>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</si>
  <si>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</si>
  <si>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</si>
  <si>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</si>
  <si>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</si>
  <si>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</si>
  <si>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</si>
  <si>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</si>
  <si>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</si>
  <si>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</si>
  <si>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</si>
  <si>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</si>
  <si>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</si>
  <si>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</si>
  <si>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</si>
  <si>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</si>
  <si>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</si>
  <si>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</si>
  <si>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</si>
  <si>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</si>
  <si>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</si>
  <si>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</si>
  <si>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</si>
  <si>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</si>
  <si>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</si>
  <si>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</si>
  <si>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</si>
  <si>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</si>
  <si>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</si>
  <si>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</si>
  <si>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</si>
  <si>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</si>
  <si>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</si>
  <si>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</si>
  <si>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</si>
  <si>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</si>
  <si>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</si>
  <si>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</si>
  <si>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</si>
  <si>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</si>
  <si>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</si>
  <si>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</si>
  <si>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</si>
  <si>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</si>
  <si>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</si>
  <si>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</si>
  <si>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</si>
  <si>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</si>
  <si>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</si>
  <si>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</si>
  <si>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</si>
  <si>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</si>
  <si>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</si>
  <si>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</si>
  <si>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</si>
  <si>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</si>
  <si>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</si>
  <si>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</si>
  <si>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</si>
  <si>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</si>
  <si>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</si>
  <si>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</si>
  <si>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</si>
  <si>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</si>
  <si>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</si>
  <si>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</si>
  <si>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</si>
  <si>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</si>
  <si>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</si>
  <si>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</si>
  <si>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</si>
  <si>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</si>
  <si>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</si>
  <si>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</si>
  <si>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</si>
  <si>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</si>
  <si>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</si>
  <si>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</si>
  <si>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</si>
  <si>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</si>
  <si>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</si>
  <si>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</si>
  <si>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</si>
  <si>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</si>
  <si>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</si>
  <si>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</si>
  <si>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</si>
  <si>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</si>
  <si>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</si>
  <si>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</si>
  <si>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</si>
  <si>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</si>
  <si>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</si>
  <si>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</si>
  <si>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</si>
  <si>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</si>
  <si>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</si>
  <si>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</si>
  <si>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</si>
  <si>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</si>
  <si>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</si>
  <si>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</si>
  <si>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</si>
  <si>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</si>
  <si>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</si>
  <si>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</si>
  <si>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</si>
  <si>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</si>
  <si>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</si>
  <si>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</si>
  <si>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</si>
  <si>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</si>
  <si>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</si>
  <si>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</si>
  <si>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</si>
  <si>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</si>
  <si>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</si>
  <si>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</si>
  <si>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</si>
  <si>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</si>
  <si>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</si>
  <si>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</si>
  <si>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</si>
  <si>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</si>
  <si>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</si>
  <si>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</si>
  <si>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</si>
  <si>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</si>
  <si>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</si>
  <si>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</si>
  <si>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</si>
  <si>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</si>
  <si>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</si>
  <si>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</si>
  <si>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</si>
  <si>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</si>
  <si>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</si>
  <si>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</si>
  <si>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</si>
  <si>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</si>
  <si>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</si>
  <si>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</si>
  <si>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</si>
  <si>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</si>
  <si>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</si>
  <si>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</si>
  <si>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</si>
  <si>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</si>
  <si>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</si>
  <si>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</si>
  <si>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</si>
  <si>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</si>
  <si>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</si>
  <si>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</si>
  <si>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</si>
  <si>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</si>
  <si>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</si>
  <si>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</si>
  <si>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</si>
  <si>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</si>
  <si>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</si>
  <si>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</si>
  <si>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</si>
  <si>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</si>
  <si>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</si>
  <si>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</si>
  <si>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</si>
  <si>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</si>
  <si>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</si>
  <si>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</si>
  <si>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</si>
  <si>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</si>
  <si>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</si>
  <si>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</si>
  <si>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</si>
  <si>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</si>
  <si>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</si>
  <si>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</si>
  <si>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</si>
  <si>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</si>
  <si>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</si>
  <si>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</si>
  <si>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</si>
  <si>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</si>
  <si>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</si>
  <si>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</si>
  <si>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</si>
  <si>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</si>
  <si>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</si>
  <si>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</si>
  <si>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</si>
  <si>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</si>
  <si>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</si>
  <si>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</si>
  <si>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</si>
  <si>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</si>
  <si>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</si>
  <si>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</si>
  <si>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</si>
  <si>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</si>
  <si>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</si>
  <si>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</si>
  <si>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</si>
  <si>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</si>
  <si>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</si>
  <si>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</si>
  <si>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</si>
  <si>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</si>
  <si>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</si>
  <si>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</si>
  <si>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</si>
  <si>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</si>
  <si>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</si>
  <si>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</si>
  <si>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</si>
  <si>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</si>
  <si>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</si>
  <si>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</si>
  <si>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</si>
  <si>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</si>
  <si>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</si>
  <si>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</si>
  <si>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</si>
  <si>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</si>
  <si>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</si>
  <si>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</si>
  <si>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</si>
  <si>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</si>
  <si>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</si>
  <si>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</si>
  <si>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</si>
  <si>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</si>
  <si>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</si>
  <si>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</si>
  <si>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</si>
  <si>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</si>
  <si>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</si>
  <si>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</si>
  <si>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</si>
  <si>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</si>
  <si>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</si>
  <si>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</si>
  <si>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</si>
  <si>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</si>
  <si>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</si>
  <si>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</si>
  <si>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</si>
  <si>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</si>
  <si>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</si>
  <si>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</si>
  <si>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</si>
  <si>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</si>
  <si>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</si>
  <si>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</si>
  <si>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</si>
  <si>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</si>
  <si>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</si>
  <si>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</si>
  <si>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</si>
  <si>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</si>
  <si>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</si>
  <si>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</si>
  <si>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</si>
  <si>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</si>
  <si>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</si>
  <si>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</si>
  <si>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</si>
  <si>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</si>
  <si>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</si>
  <si>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</si>
  <si>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</si>
  <si>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</si>
  <si>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</si>
  <si>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</si>
  <si>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</si>
  <si>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</si>
  <si>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</si>
  <si>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</si>
  <si>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</si>
  <si>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</si>
  <si>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</si>
  <si>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</si>
  <si>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</si>
  <si>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</si>
  <si>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</si>
  <si>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</si>
  <si>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</si>
  <si>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</si>
  <si>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</si>
  <si>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</si>
  <si>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</si>
  <si>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</si>
  <si>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</si>
  <si>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</si>
  <si>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</si>
  <si>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</si>
  <si>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</si>
  <si>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</si>
  <si>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</si>
  <si>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</si>
  <si>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</si>
  <si>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</si>
  <si>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</si>
  <si>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</si>
  <si>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</si>
  <si>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</si>
  <si>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</si>
  <si>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</si>
  <si>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</si>
  <si>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</si>
  <si>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</si>
  <si>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</si>
  <si>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</si>
  <si>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</si>
  <si>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</si>
  <si>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</si>
  <si>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</si>
  <si>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</si>
  <si>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</si>
  <si>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</si>
  <si>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</si>
  <si>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</si>
  <si>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</si>
  <si>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</si>
  <si>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</si>
  <si>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</si>
  <si>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</si>
  <si>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</si>
  <si>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</si>
  <si>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</si>
  <si>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</si>
  <si>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</si>
  <si>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</si>
  <si>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</si>
  <si>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</si>
  <si>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</si>
  <si>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</si>
  <si>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</si>
  <si>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</si>
  <si>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</si>
  <si>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</si>
  <si>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</si>
  <si>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</si>
  <si>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</si>
  <si>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</si>
  <si>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</si>
  <si>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</si>
  <si>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</si>
  <si>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</si>
  <si>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</si>
  <si>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</si>
  <si>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</si>
  <si>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</si>
  <si>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</si>
  <si>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</si>
  <si>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</si>
  <si>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</si>
  <si>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</si>
  <si>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</si>
  <si>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</si>
  <si>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</si>
  <si>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</si>
  <si>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</si>
  <si>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</si>
  <si>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</si>
  <si>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</si>
  <si>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</si>
  <si>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</si>
  <si>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</si>
  <si>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</si>
  <si>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</si>
  <si>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</si>
  <si>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</si>
  <si>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</si>
  <si>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</si>
  <si>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</si>
  <si>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</si>
  <si>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</si>
  <si>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</si>
  <si>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</si>
  <si>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</si>
  <si>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</si>
  <si>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</si>
  <si>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</si>
  <si>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</si>
  <si>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</si>
  <si>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</si>
  <si>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</si>
  <si>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</si>
  <si>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</si>
  <si>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</si>
  <si>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</si>
  <si>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</si>
  <si>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</si>
  <si>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</si>
  <si>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</si>
  <si>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</si>
  <si>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</si>
  <si>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</si>
  <si>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</si>
  <si>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</si>
  <si>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</si>
  <si>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</si>
  <si>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</si>
  <si>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</si>
  <si>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</si>
  <si>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</si>
  <si>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</si>
  <si>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</si>
  <si>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</si>
  <si>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</si>
  <si>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</si>
  <si>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</si>
  <si>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</si>
  <si>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</si>
  <si>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</si>
  <si>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</si>
  <si>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</si>
  <si>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</si>
  <si>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</si>
  <si>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</si>
  <si>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</si>
  <si>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</si>
  <si>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</si>
  <si>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</si>
  <si>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</si>
  <si>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</si>
  <si>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</si>
  <si>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</si>
  <si>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</si>
  <si>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</si>
  <si>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</si>
  <si>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</si>
  <si>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</si>
  <si>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</si>
  <si>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</si>
  <si>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</si>
  <si>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</si>
  <si>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</si>
  <si>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</si>
  <si>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</si>
  <si>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</si>
  <si>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</si>
  <si>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</si>
  <si>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</si>
  <si>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</si>
  <si>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</si>
  <si>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</si>
  <si>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</si>
  <si>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</si>
  <si>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</si>
  <si>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</si>
  <si>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</si>
  <si>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</si>
  <si>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</si>
  <si>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</si>
  <si>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</si>
  <si>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</si>
  <si>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</si>
  <si>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</si>
  <si>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</si>
  <si>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</si>
  <si>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</si>
  <si>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</si>
  <si>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</si>
  <si>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</si>
  <si>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</si>
  <si>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</si>
  <si>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</si>
  <si>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</si>
  <si>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</si>
  <si>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</si>
  <si>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</si>
  <si>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</si>
  <si>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</si>
  <si>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</si>
  <si>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</si>
  <si>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</si>
  <si>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</si>
  <si>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</si>
  <si>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</si>
  <si>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</si>
  <si>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</si>
  <si>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</si>
  <si>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</si>
  <si>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</si>
  <si>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</si>
  <si>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</si>
  <si>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</si>
  <si>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</si>
  <si>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</si>
  <si>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</si>
  <si>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</si>
  <si>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</si>
  <si>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</si>
  <si>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</si>
  <si>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</si>
  <si>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</si>
  <si>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</si>
  <si>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</si>
  <si>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</si>
  <si>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</si>
  <si>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</si>
  <si>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</si>
  <si>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</si>
  <si>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</si>
  <si>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</si>
  <si>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</si>
  <si>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</si>
  <si>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</si>
  <si>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</si>
  <si>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</si>
  <si>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</si>
  <si>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</si>
  <si>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</si>
  <si>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</si>
  <si>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</si>
  <si>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</si>
  <si>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</si>
  <si>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</si>
  <si>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</si>
  <si>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</si>
  <si>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</si>
  <si>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</si>
  <si>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</si>
  <si>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</si>
  <si>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</si>
  <si>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</si>
  <si>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</si>
  <si>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</si>
  <si>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</si>
  <si>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</si>
  <si>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</si>
  <si>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</si>
  <si>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</si>
  <si>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</si>
  <si>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</si>
  <si>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</si>
  <si>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</si>
  <si>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</si>
  <si>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</si>
  <si>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</si>
  <si>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</si>
  <si>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</si>
  <si>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</si>
  <si>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</si>
  <si>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</si>
  <si>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</si>
  <si>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</si>
  <si>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</si>
  <si>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</si>
  <si>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</si>
  <si>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</si>
  <si>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</si>
  <si>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</si>
  <si>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</si>
  <si>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</si>
  <si>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</si>
  <si>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</si>
  <si>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</si>
  <si>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</si>
  <si>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</si>
  <si>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</si>
  <si>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</si>
  <si>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</si>
  <si>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</si>
  <si>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</si>
  <si>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</si>
  <si>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</si>
  <si>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</si>
  <si>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</si>
  <si>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</si>
  <si>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</si>
  <si>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</si>
  <si>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</si>
  <si>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</si>
  <si>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</si>
  <si>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</si>
  <si>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</si>
  <si>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</si>
  <si>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</si>
  <si>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</si>
  <si>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</si>
  <si>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</si>
  <si>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</si>
  <si>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</si>
  <si>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</si>
  <si>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</si>
  <si>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</si>
  <si>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</si>
  <si>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</si>
  <si>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</si>
  <si>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</si>
  <si>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</si>
  <si>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</si>
  <si>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</si>
  <si>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</si>
  <si>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</si>
  <si>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</si>
  <si>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</si>
  <si>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</si>
  <si>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</si>
  <si>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</si>
  <si>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</si>
  <si>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</si>
  <si>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</si>
  <si>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</si>
  <si>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</si>
  <si>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</si>
  <si>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</si>
  <si>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</si>
  <si>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</si>
  <si>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</si>
  <si>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</si>
  <si>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</si>
  <si>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</si>
  <si>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</si>
  <si>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</si>
  <si>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</si>
  <si>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</si>
  <si>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</si>
  <si>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</si>
  <si>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</si>
  <si>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</si>
  <si>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</si>
  <si>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</si>
  <si>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</si>
  <si>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</si>
  <si>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</si>
  <si>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</si>
  <si>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</si>
  <si>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</si>
  <si>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</si>
  <si>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</si>
  <si>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</si>
  <si>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</si>
  <si>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</si>
  <si>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</si>
  <si>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</si>
  <si>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</si>
  <si>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</si>
  <si>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</si>
  <si>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</si>
  <si>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</si>
  <si>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</si>
  <si>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</si>
  <si>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</si>
  <si>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</si>
  <si>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</si>
  <si>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</si>
  <si>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</si>
  <si>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</si>
  <si>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</si>
  <si>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</si>
  <si>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</si>
  <si>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</si>
  <si>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</si>
  <si>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</si>
  <si>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</si>
  <si>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</si>
  <si>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</si>
  <si>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</si>
  <si>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</si>
  <si>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</si>
  <si>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</si>
  <si>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</si>
  <si>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</si>
  <si>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</si>
  <si>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</si>
  <si>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</si>
  <si>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</si>
  <si>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</si>
  <si>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</si>
  <si>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</si>
  <si>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</si>
  <si>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</si>
  <si>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</si>
  <si>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</si>
  <si>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</si>
  <si>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</si>
  <si>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</si>
  <si>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</si>
  <si>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</si>
  <si>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</si>
  <si>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</si>
  <si>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</si>
  <si>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</si>
  <si>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</si>
  <si>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</si>
  <si>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</si>
  <si>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</si>
  <si>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</si>
  <si>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</si>
  <si>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</si>
  <si>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</si>
  <si>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</si>
  <si>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</si>
  <si>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</si>
  <si>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</si>
  <si>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</si>
  <si>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</si>
  <si>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</si>
  <si>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</si>
  <si>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</si>
  <si>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</si>
  <si>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</si>
  <si>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</si>
  <si>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</si>
  <si>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</si>
  <si>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</si>
  <si>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</si>
  <si>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</si>
  <si>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</si>
  <si>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</si>
  <si>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</si>
  <si>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</si>
  <si>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</si>
  <si>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</si>
  <si>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</si>
  <si>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</si>
  <si>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</si>
  <si>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</si>
  <si>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</si>
  <si>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</si>
  <si>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</si>
  <si>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</si>
  <si>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</si>
  <si>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</si>
  <si>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</si>
  <si>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</si>
  <si>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</si>
  <si>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</si>
  <si>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</si>
  <si>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</si>
  <si>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</si>
  <si>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</si>
  <si>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</si>
  <si>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</si>
  <si>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</si>
  <si>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</si>
  <si>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</si>
  <si>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</si>
  <si>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</si>
  <si>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</si>
  <si>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</si>
  <si>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</si>
  <si>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</si>
  <si>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</si>
  <si>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</si>
  <si>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</si>
  <si>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</si>
  <si>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</si>
  <si>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</si>
  <si>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</si>
  <si>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</si>
  <si>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</si>
  <si>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</si>
  <si>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</si>
  <si>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</si>
  <si>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</si>
  <si>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</si>
  <si>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</si>
  <si>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</si>
  <si>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</si>
  <si>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</si>
  <si>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</si>
  <si>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</si>
  <si>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</si>
  <si>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</si>
  <si>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</si>
  <si>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</si>
  <si>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</si>
  <si>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</si>
  <si>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</si>
  <si>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</si>
  <si>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</si>
  <si>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</si>
  <si>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</si>
  <si>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</si>
  <si>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</si>
  <si>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</si>
  <si>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</si>
  <si>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</si>
  <si>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</si>
  <si>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</si>
  <si>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</si>
  <si>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</si>
  <si>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</si>
  <si>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</si>
  <si>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</si>
  <si>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</si>
  <si>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</si>
  <si>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</si>
  <si>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</si>
  <si>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</si>
  <si>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</si>
  <si>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</si>
  <si>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</si>
  <si>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</si>
  <si>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</si>
  <si>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</si>
  <si>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</si>
  <si>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</si>
  <si>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</si>
  <si>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</si>
  <si>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</si>
  <si>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</si>
  <si>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</si>
  <si>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</si>
  <si>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</si>
  <si>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</si>
  <si>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</si>
  <si>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</si>
  <si>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</si>
  <si>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</si>
  <si>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</si>
  <si>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</si>
  <si>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</si>
  <si>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</si>
  <si>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</si>
  <si>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</si>
  <si>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</si>
  <si>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</si>
  <si>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</si>
  <si>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</si>
  <si>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</si>
  <si>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</si>
  <si>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</si>
  <si>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</si>
  <si>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</si>
  <si>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</si>
  <si>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</si>
  <si>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</si>
  <si>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</si>
  <si>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</si>
  <si>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</si>
  <si>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</si>
  <si>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</si>
  <si>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</si>
  <si>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</si>
  <si>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</si>
  <si>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</si>
  <si>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</si>
  <si>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</si>
  <si>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</si>
  <si>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</si>
  <si>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</si>
  <si>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</si>
  <si>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</si>
  <si>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</si>
  <si>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</si>
  <si>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</si>
  <si>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</si>
  <si>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</si>
  <si>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</si>
  <si>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</si>
  <si>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</si>
  <si>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</si>
  <si>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</si>
  <si>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</si>
  <si>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</si>
  <si>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</si>
  <si>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</si>
  <si>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</si>
  <si>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</si>
  <si>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</si>
  <si>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</si>
  <si>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</si>
  <si>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</si>
  <si>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</si>
  <si>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</si>
  <si>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</si>
  <si>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</si>
  <si>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</si>
  <si>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</si>
  <si>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</si>
  <si>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</si>
  <si>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</si>
  <si>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</si>
  <si>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</si>
  <si>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</si>
  <si>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</si>
  <si>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</si>
  <si>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</si>
  <si>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</si>
  <si>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</si>
  <si>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</si>
  <si>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</si>
  <si>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</si>
  <si>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</si>
  <si>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</si>
  <si>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</si>
  <si>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</si>
  <si>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</si>
  <si>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</si>
  <si>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</si>
  <si>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</si>
  <si>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</si>
  <si>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</si>
  <si>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</si>
  <si>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</si>
  <si>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</si>
  <si>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</si>
  <si>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</si>
  <si>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</si>
  <si>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</si>
  <si>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</si>
  <si>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</si>
  <si>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</si>
  <si>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</si>
  <si>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</si>
  <si>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</si>
  <si>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</si>
  <si>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</si>
  <si>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</si>
  <si>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</si>
  <si>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</si>
  <si>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</si>
  <si>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</si>
  <si>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</si>
  <si>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</si>
  <si>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</si>
  <si>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</si>
  <si>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</si>
  <si>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</si>
  <si>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</si>
  <si>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</si>
  <si>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</si>
  <si>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</si>
  <si>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</si>
  <si>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</si>
  <si>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</si>
  <si>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</si>
  <si>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</si>
  <si>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</si>
  <si>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</si>
  <si>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</si>
  <si>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</si>
  <si>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</si>
  <si>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</si>
  <si>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</si>
  <si>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</si>
  <si>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</si>
  <si>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</si>
  <si>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</si>
  <si>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</si>
  <si>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</si>
  <si>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</si>
  <si>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</si>
  <si>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</si>
  <si>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</si>
  <si>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</si>
  <si>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</si>
  <si>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</si>
  <si>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</si>
  <si>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</si>
  <si>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</si>
  <si>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</si>
  <si>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</si>
  <si>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</si>
  <si>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</si>
  <si>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</si>
  <si>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</si>
  <si>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</si>
  <si>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</si>
  <si>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</si>
  <si>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</si>
  <si>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</si>
  <si>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</si>
  <si>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</si>
  <si>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</si>
  <si>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</si>
  <si>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</si>
  <si>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</si>
  <si>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</si>
  <si>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</si>
  <si>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</si>
  <si>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</si>
  <si>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</si>
  <si>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</si>
  <si>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</si>
  <si>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</si>
  <si>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</si>
  <si>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</si>
  <si>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</si>
  <si>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</si>
  <si>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</si>
  <si>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</si>
  <si>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</si>
  <si>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</si>
  <si>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</si>
  <si>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</si>
  <si>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</si>
  <si>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</si>
  <si>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</si>
  <si>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</si>
  <si>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</si>
  <si>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</si>
  <si>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</si>
  <si>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</si>
  <si>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</si>
  <si>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</si>
  <si>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</si>
  <si>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</si>
  <si>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</si>
  <si>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</si>
  <si>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</si>
  <si>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</si>
  <si>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</si>
  <si>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</si>
  <si>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</si>
  <si>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</si>
  <si>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</si>
  <si>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</si>
  <si>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</si>
  <si>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</si>
  <si>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</si>
  <si>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</si>
  <si>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</si>
  <si>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</si>
  <si>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</si>
  <si>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</si>
  <si>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</si>
  <si>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</si>
  <si>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</si>
  <si>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</si>
  <si>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</si>
  <si>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</si>
  <si>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</si>
  <si>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</si>
  <si>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</si>
  <si>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</si>
  <si>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</si>
  <si>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</si>
  <si>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</si>
  <si>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</si>
  <si>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</si>
  <si>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</si>
  <si>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</si>
  <si>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</si>
  <si>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</si>
  <si>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</si>
  <si>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</si>
  <si>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</si>
  <si>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</si>
  <si>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</si>
  <si>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</si>
  <si>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</si>
  <si>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</si>
  <si>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</si>
  <si>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</si>
  <si>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</si>
  <si>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</si>
  <si>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</si>
  <si>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</si>
  <si>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</si>
  <si>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</si>
  <si>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</si>
  <si>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</si>
  <si>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</si>
  <si>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</si>
  <si>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</si>
  <si>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</si>
  <si>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</si>
  <si>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</si>
  <si>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</si>
  <si>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</si>
  <si>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</si>
  <si>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</si>
  <si>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</si>
  <si>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</si>
  <si>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</si>
  <si>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</si>
  <si>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</si>
  <si>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</si>
  <si>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</si>
  <si>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</si>
  <si>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</si>
  <si>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</si>
  <si>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</si>
  <si>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</si>
  <si>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</si>
  <si>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</si>
  <si>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</si>
  <si>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</si>
  <si>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</si>
  <si>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</si>
  <si>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</si>
  <si>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</si>
  <si>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</si>
  <si>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</si>
  <si>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</si>
  <si>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</si>
  <si>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</si>
  <si>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</si>
  <si>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</si>
  <si>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</si>
  <si>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</si>
  <si>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</si>
  <si>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</si>
  <si>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</si>
  <si>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</si>
  <si>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</si>
  <si>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</si>
  <si>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</si>
  <si>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</si>
  <si>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</si>
  <si>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</si>
  <si>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</si>
  <si>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</si>
  <si>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</si>
  <si>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</si>
  <si>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</si>
  <si>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</si>
  <si>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</si>
  <si>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</si>
  <si>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</si>
  <si>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</si>
  <si>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</si>
  <si>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</si>
  <si>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</si>
  <si>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</si>
  <si>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</si>
  <si>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</si>
  <si>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</si>
  <si>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</si>
  <si>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</si>
  <si>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</si>
  <si>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</si>
  <si>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</si>
  <si>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</si>
  <si>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</si>
  <si>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</si>
  <si>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</si>
  <si>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</si>
  <si>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</si>
  <si>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</si>
  <si>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</si>
  <si>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</si>
  <si>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</si>
  <si>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</si>
  <si>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</si>
  <si>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</si>
  <si>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</si>
  <si>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</si>
  <si>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</si>
  <si>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</si>
  <si>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</si>
  <si>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</si>
  <si>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</si>
  <si>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</si>
  <si>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</si>
  <si>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</si>
  <si>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</si>
  <si>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</si>
  <si>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</si>
  <si>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</si>
  <si>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</si>
  <si>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</si>
  <si>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</si>
  <si>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</si>
  <si>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</si>
  <si>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</si>
  <si>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</si>
  <si>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</si>
  <si>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</si>
  <si>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</si>
  <si>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</si>
  <si>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</si>
  <si>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</si>
  <si>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</si>
  <si>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</si>
  <si>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</si>
  <si>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</si>
  <si>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</si>
  <si>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</si>
  <si>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</si>
  <si>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</si>
  <si>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</si>
  <si>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</si>
  <si>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</si>
  <si>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</si>
  <si>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</si>
  <si>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</si>
  <si>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</si>
  <si>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</si>
  <si>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</si>
  <si>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</si>
  <si>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</si>
  <si>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</si>
  <si>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</si>
  <si>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</si>
  <si>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</si>
  <si>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</si>
  <si>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</si>
  <si>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</si>
  <si>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</si>
  <si>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</si>
  <si>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</si>
  <si>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</si>
  <si>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</si>
  <si>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</si>
  <si>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</si>
  <si>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</si>
  <si>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</si>
  <si>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</si>
  <si>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</si>
  <si>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</si>
  <si>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</si>
  <si>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</si>
  <si>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</si>
  <si>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</si>
  <si>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</si>
  <si>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</si>
  <si>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</si>
  <si>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</si>
  <si>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</si>
  <si>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</si>
  <si>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</si>
  <si>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</si>
  <si>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</si>
  <si>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</si>
  <si>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</si>
  <si>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</si>
  <si>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</si>
  <si>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</si>
  <si>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</si>
  <si>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</si>
  <si>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</si>
  <si>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</si>
  <si>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</si>
  <si>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</si>
  <si>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</si>
  <si>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</si>
  <si>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</si>
  <si>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</si>
  <si>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</si>
  <si>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</si>
  <si>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</si>
  <si>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</si>
  <si>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</si>
  <si>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</si>
  <si>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</si>
  <si>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</si>
  <si>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</si>
  <si>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</si>
  <si>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</si>
  <si>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</si>
  <si>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</si>
  <si>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</si>
  <si>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</si>
  <si>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</si>
  <si>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</si>
  <si>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</si>
  <si>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</si>
  <si>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</si>
  <si>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</si>
  <si>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</si>
  <si>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</si>
  <si>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</si>
  <si>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</si>
  <si>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</si>
  <si>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</si>
  <si>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</si>
  <si>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</si>
  <si>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</si>
  <si>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</si>
  <si>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</si>
  <si>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</si>
  <si>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</si>
  <si>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</si>
  <si>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</si>
  <si>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</si>
  <si>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</si>
  <si>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</si>
  <si>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</si>
  <si>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</si>
  <si>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</si>
  <si>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</si>
  <si>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</si>
  <si>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</si>
  <si>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</si>
  <si>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</si>
  <si>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</si>
  <si>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</si>
  <si>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</si>
  <si>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</si>
  <si>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</si>
  <si>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</si>
  <si>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</si>
  <si>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</si>
  <si>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</si>
  <si>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</si>
  <si>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</si>
  <si>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</si>
  <si>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</si>
  <si>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</si>
  <si>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</si>
  <si>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</si>
  <si>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</si>
  <si>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</si>
  <si>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</si>
  <si>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</si>
  <si>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</si>
  <si>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</si>
  <si>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</si>
  <si>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</si>
  <si>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</si>
  <si>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</si>
  <si>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</si>
  <si>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</si>
  <si>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</si>
  <si>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</si>
  <si>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</si>
  <si>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</si>
  <si>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</si>
  <si>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</si>
  <si>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</si>
  <si>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</si>
  <si>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</si>
  <si>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</si>
  <si>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</si>
  <si>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</si>
  <si>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</si>
  <si>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</si>
  <si>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</si>
  <si>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</si>
  <si>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</si>
  <si>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</si>
  <si>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</si>
  <si>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</si>
  <si>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</si>
  <si>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</si>
  <si>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</si>
  <si>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</si>
  <si>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</si>
  <si>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</si>
  <si>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</si>
  <si>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</si>
  <si>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</si>
  <si>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</si>
  <si>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</si>
  <si>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</si>
  <si>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</si>
  <si>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</si>
  <si>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</si>
  <si>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</si>
  <si>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</si>
  <si>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</si>
  <si>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</si>
  <si>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</si>
  <si>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</si>
  <si>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</si>
  <si>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</si>
  <si>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</si>
  <si>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</si>
  <si>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</si>
  <si>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</si>
  <si>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</si>
  <si>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</si>
  <si>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</si>
  <si>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</si>
  <si>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</si>
  <si>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</si>
  <si>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</si>
  <si>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</si>
  <si>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</si>
  <si>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</si>
  <si>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</si>
  <si>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</si>
  <si>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</si>
  <si>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</si>
  <si>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</si>
  <si>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</si>
  <si>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</si>
  <si>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</si>
  <si>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</si>
  <si>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</si>
  <si>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</si>
  <si>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</si>
  <si>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</si>
  <si>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</si>
  <si>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</si>
  <si>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</si>
  <si>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</si>
  <si>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</si>
  <si>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</si>
  <si>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</si>
  <si>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</si>
  <si>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</si>
  <si>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</si>
  <si>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</si>
  <si>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</si>
  <si>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</si>
  <si>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</si>
  <si>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</si>
  <si>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</si>
  <si>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</si>
  <si>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</si>
  <si>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</si>
  <si>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</si>
  <si>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</si>
  <si>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</si>
  <si>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</si>
  <si>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</si>
  <si>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</si>
  <si>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</si>
  <si>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</si>
  <si>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</si>
  <si>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</si>
  <si>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</si>
  <si>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</si>
  <si>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</si>
  <si>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</si>
  <si>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</si>
  <si>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</si>
  <si>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</si>
  <si>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</si>
  <si>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</si>
  <si>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</si>
  <si>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</si>
  <si>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</si>
  <si>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</si>
  <si>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</si>
  <si>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</si>
  <si>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</si>
  <si>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</si>
  <si>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</si>
  <si>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</si>
  <si>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</si>
  <si>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</si>
  <si>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</si>
  <si>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</si>
  <si>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</si>
  <si>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</si>
  <si>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</si>
  <si>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</si>
  <si>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</si>
  <si>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</si>
  <si>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</si>
  <si>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</si>
  <si>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</si>
  <si>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</si>
  <si>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</si>
  <si>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</si>
  <si>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</si>
  <si>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</si>
  <si>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</si>
  <si>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</si>
  <si>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</si>
  <si>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</si>
  <si>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</si>
  <si>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</si>
  <si>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</si>
  <si>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</si>
  <si>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</si>
  <si>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</si>
  <si>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</si>
  <si>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</si>
  <si>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</si>
  <si>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</si>
  <si>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</si>
  <si>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</si>
  <si>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</si>
  <si>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</si>
  <si>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</si>
  <si>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</si>
  <si>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</si>
  <si>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</si>
  <si>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</si>
  <si>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</si>
  <si>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</si>
  <si>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</si>
  <si>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</si>
  <si>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</si>
  <si>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</si>
  <si>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</si>
  <si>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</si>
  <si>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</si>
  <si>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</si>
  <si>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</si>
  <si>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</si>
  <si>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</si>
  <si>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</si>
  <si>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</si>
  <si>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</si>
  <si>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</si>
  <si>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</si>
  <si>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</si>
  <si>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</si>
  <si>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</si>
  <si>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</si>
  <si>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</si>
  <si>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</si>
  <si>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</si>
  <si>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</si>
  <si>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</si>
  <si>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</si>
  <si>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</si>
  <si>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</si>
  <si>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</si>
  <si>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</si>
  <si>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</si>
  <si>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</si>
  <si>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</si>
  <si>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</si>
  <si>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</si>
  <si>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</si>
  <si>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</si>
  <si>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</si>
  <si>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</si>
  <si>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</si>
  <si>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</si>
  <si>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</si>
  <si>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</si>
  <si>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</si>
  <si>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</si>
  <si>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</si>
  <si>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</si>
  <si>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</si>
  <si>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</si>
  <si>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</si>
  <si>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</si>
  <si>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</si>
  <si>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</si>
  <si>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</si>
  <si>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</si>
  <si>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</si>
  <si>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</si>
  <si>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</si>
  <si>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</si>
  <si>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</si>
  <si>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</si>
  <si>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</si>
  <si>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</si>
  <si>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</si>
  <si>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</si>
  <si>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</si>
  <si>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</si>
  <si>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</si>
  <si>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</si>
  <si>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</si>
  <si>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</si>
  <si>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</si>
  <si>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</si>
  <si>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</si>
  <si>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</si>
  <si>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</si>
  <si>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</si>
  <si>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</si>
  <si>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</si>
  <si>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</si>
  <si>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</si>
  <si>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</si>
  <si>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</si>
  <si>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</si>
  <si>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</si>
  <si>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</si>
  <si>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</si>
  <si>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</si>
  <si>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</si>
  <si>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</si>
  <si>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</si>
  <si>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</si>
  <si>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</si>
  <si>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</si>
  <si>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</si>
  <si>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</si>
  <si>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</si>
  <si>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</si>
  <si>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</si>
  <si>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</si>
  <si>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</si>
  <si>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</si>
  <si>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</si>
  <si>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</si>
  <si>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</si>
  <si>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</si>
  <si>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</si>
  <si>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</si>
  <si>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</si>
  <si>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</si>
  <si>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</si>
  <si>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</si>
  <si>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</si>
  <si>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</si>
  <si>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</si>
  <si>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</si>
  <si>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</si>
  <si>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</si>
  <si>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</si>
  <si>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</si>
  <si>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</si>
  <si>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</si>
  <si>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</si>
  <si>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</si>
  <si>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</si>
  <si>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</si>
  <si>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</si>
  <si>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</si>
  <si>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</si>
  <si>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</si>
  <si>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</si>
  <si>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</si>
  <si>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</si>
  <si>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</si>
  <si>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</si>
  <si>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</si>
  <si>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</si>
  <si>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</si>
  <si>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</si>
  <si>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</si>
  <si>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</si>
  <si>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</si>
  <si>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</si>
  <si>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</si>
  <si>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</si>
  <si>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</si>
  <si>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</si>
  <si>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</si>
  <si>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</si>
  <si>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</si>
  <si>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</si>
  <si>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</si>
  <si>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</si>
  <si>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</si>
  <si>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</si>
  <si>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</si>
  <si>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</si>
  <si>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</si>
  <si>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</si>
  <si>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</si>
  <si>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</si>
  <si>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</si>
  <si>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</si>
  <si>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</si>
  <si>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</si>
  <si>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</si>
  <si>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</si>
  <si>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</si>
  <si>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</si>
  <si>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</si>
  <si>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</si>
  <si>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</si>
  <si>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</si>
  <si>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</si>
  <si>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</si>
  <si>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</si>
  <si>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</si>
  <si>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</si>
  <si>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</si>
  <si>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</si>
  <si>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</si>
  <si>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</si>
  <si>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</si>
  <si>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</si>
  <si>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</si>
  <si>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</si>
  <si>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</si>
  <si>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</si>
  <si>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</si>
  <si>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</si>
  <si>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</si>
  <si>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</si>
  <si>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</si>
  <si>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</si>
  <si>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</si>
  <si>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</si>
  <si>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</si>
  <si>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</si>
  <si>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</si>
  <si>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</si>
  <si>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</si>
  <si>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</si>
  <si>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</si>
  <si>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</si>
  <si>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</si>
  <si>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</si>
  <si>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</si>
  <si>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</si>
  <si>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</si>
  <si>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</si>
  <si>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</si>
  <si>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</si>
  <si>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</si>
  <si>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</si>
  <si>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</si>
  <si>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</si>
  <si>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</si>
  <si>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</si>
  <si>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</si>
  <si>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</si>
  <si>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</si>
  <si>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</si>
  <si>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</si>
  <si>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</si>
  <si>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</si>
  <si>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</si>
  <si>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</si>
  <si>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</si>
  <si>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</si>
  <si>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</si>
  <si>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</si>
  <si>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</si>
  <si>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</si>
  <si>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</si>
  <si>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</si>
  <si>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</si>
  <si>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</si>
  <si>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</si>
  <si>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</si>
  <si>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</si>
  <si>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</si>
  <si>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</si>
  <si>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</si>
  <si>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</si>
  <si>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</si>
  <si>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</si>
  <si>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</si>
  <si>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</si>
  <si>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</si>
  <si>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</si>
  <si>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</si>
  <si>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</si>
  <si>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</si>
  <si>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</si>
  <si>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</si>
  <si>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</si>
  <si>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</si>
  <si>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</si>
  <si>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</si>
  <si>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</si>
  <si>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</si>
  <si>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</si>
  <si>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</si>
  <si>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</si>
  <si>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</si>
  <si>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</si>
  <si>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</si>
  <si>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</si>
  <si>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</si>
  <si>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</si>
  <si>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</si>
  <si>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</si>
  <si>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</si>
  <si>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</si>
  <si>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</si>
  <si>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</si>
  <si>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</si>
  <si>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</si>
  <si>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</si>
  <si>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</si>
  <si>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</si>
  <si>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</si>
  <si>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</si>
  <si>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</si>
  <si>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</si>
  <si>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</si>
  <si>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</si>
  <si>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</si>
  <si>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</si>
  <si>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</si>
  <si>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</si>
  <si>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</si>
  <si>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</si>
  <si>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</si>
  <si>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</si>
  <si>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</si>
  <si>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</si>
  <si>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</si>
  <si>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</si>
  <si>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</si>
  <si>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</si>
  <si>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</si>
  <si>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</si>
  <si>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</si>
  <si>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</si>
  <si>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</si>
  <si>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</si>
  <si>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</si>
  <si>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</si>
  <si>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</si>
  <si>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</si>
  <si>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</si>
  <si>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</si>
  <si>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</si>
  <si>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</si>
  <si>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</si>
  <si>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</si>
  <si>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</si>
  <si>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</si>
  <si>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</si>
  <si>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</si>
  <si>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</si>
  <si>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</si>
  <si>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</si>
  <si>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</si>
  <si>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</si>
  <si>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</si>
  <si>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</si>
  <si>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</si>
  <si>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</si>
  <si>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</si>
  <si>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</si>
  <si>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</si>
  <si>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</si>
  <si>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</si>
  <si>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</si>
  <si>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</si>
  <si>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</si>
  <si>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</si>
  <si>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</si>
  <si>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</si>
  <si>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</si>
  <si>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</si>
  <si>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</si>
  <si>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</si>
  <si>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</si>
  <si>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</si>
  <si>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</si>
  <si>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</si>
  <si>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</si>
  <si>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</si>
  <si>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</si>
  <si>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</si>
  <si>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</si>
  <si>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</si>
  <si>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</si>
  <si>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</si>
  <si>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</si>
  <si>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</si>
  <si>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</si>
  <si>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</si>
  <si>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</si>
  <si>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</si>
  <si>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</si>
  <si>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</si>
  <si>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</si>
  <si>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</si>
  <si>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</si>
  <si>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</si>
  <si>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</si>
  <si>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</si>
  <si>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</si>
  <si>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</si>
  <si>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</si>
  <si>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</si>
  <si>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</si>
  <si>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</si>
  <si>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</si>
  <si>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</si>
  <si>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</si>
  <si>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</si>
  <si>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</si>
  <si>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</si>
  <si>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</si>
  <si>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</si>
  <si>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</si>
  <si>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</si>
  <si>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</si>
  <si>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</si>
  <si>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</si>
  <si>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</si>
  <si>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</si>
  <si>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</si>
  <si>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</si>
  <si>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</si>
  <si>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</si>
  <si>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</si>
  <si>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</si>
  <si>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</si>
  <si>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</si>
  <si>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</si>
  <si>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</si>
  <si>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</si>
  <si>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</si>
  <si>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</si>
  <si>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</si>
  <si>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</si>
  <si>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</si>
  <si>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</si>
  <si>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</si>
  <si>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</si>
  <si>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</si>
  <si>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</si>
  <si>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</si>
  <si>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</si>
  <si>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</si>
  <si>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</si>
  <si>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</si>
  <si>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</si>
  <si>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</si>
  <si>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</si>
  <si>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</si>
  <si>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</si>
  <si>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</si>
  <si>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</si>
  <si>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</si>
  <si>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</si>
  <si>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</si>
  <si>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</si>
  <si>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</si>
  <si>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</si>
  <si>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</si>
  <si>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</si>
  <si>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</si>
  <si>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</si>
  <si>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</si>
  <si>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</si>
  <si>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</si>
  <si>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</si>
  <si>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</si>
  <si>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</si>
  <si>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</si>
  <si>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</si>
  <si>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</si>
  <si>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</si>
  <si>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</si>
  <si>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</si>
  <si>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</si>
  <si>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</si>
  <si>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</si>
  <si>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</si>
  <si>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</si>
  <si>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</si>
  <si>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</si>
  <si>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</si>
  <si>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</si>
  <si>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</si>
  <si>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</si>
  <si>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</si>
  <si>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</si>
  <si>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</si>
  <si>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</si>
  <si>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</si>
  <si>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</si>
  <si>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</si>
  <si>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</si>
  <si>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</si>
  <si>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</si>
  <si>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</si>
  <si>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</si>
  <si>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</si>
  <si>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</si>
  <si>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</si>
  <si>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</si>
  <si>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</si>
  <si>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</si>
  <si>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</si>
  <si>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</si>
  <si>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</si>
  <si>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</si>
  <si>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</si>
  <si>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</si>
  <si>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</si>
  <si>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</si>
  <si>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</si>
  <si>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</si>
  <si>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</si>
  <si>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</si>
  <si>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</si>
  <si>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</si>
  <si>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</si>
  <si>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</si>
  <si>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</si>
  <si>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</si>
  <si>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</si>
  <si>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</si>
  <si>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</si>
  <si>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</si>
  <si>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</si>
  <si>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</si>
  <si>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</si>
  <si>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</si>
  <si>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</si>
  <si>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</si>
  <si>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</si>
  <si>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</si>
  <si>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</si>
  <si>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</si>
  <si>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</si>
  <si>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</si>
  <si>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</si>
  <si>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</si>
  <si>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</si>
  <si>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</si>
  <si>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</si>
  <si>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</si>
  <si>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</si>
  <si>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</si>
  <si>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</si>
  <si>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</si>
  <si>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</si>
  <si>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</si>
  <si>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</si>
  <si>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</si>
  <si>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</si>
  <si>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</si>
  <si>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</si>
  <si>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</si>
  <si>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</si>
  <si>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</si>
  <si>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</si>
  <si>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</si>
  <si>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</si>
  <si>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</si>
  <si>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</si>
  <si>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</si>
  <si>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</si>
  <si>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</si>
  <si>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</si>
  <si>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</si>
  <si>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</si>
  <si>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</si>
  <si>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</si>
  <si>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</si>
  <si>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</si>
  <si>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</si>
  <si>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</si>
  <si>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</si>
  <si>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</si>
  <si>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</si>
  <si>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</si>
  <si>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</si>
  <si>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</si>
  <si>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</si>
  <si>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</si>
  <si>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</si>
  <si>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</si>
  <si>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</si>
  <si>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</si>
  <si>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</si>
  <si>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</si>
  <si>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</si>
  <si>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</si>
  <si>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</si>
  <si>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</si>
  <si>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</si>
  <si>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</si>
  <si>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</si>
  <si>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</si>
  <si>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</si>
  <si>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</si>
  <si>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</si>
  <si>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</si>
  <si>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</si>
  <si>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</si>
  <si>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</si>
  <si>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</si>
  <si>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</si>
  <si>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</si>
  <si>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</si>
  <si>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</si>
  <si>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</si>
  <si>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</si>
  <si>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</si>
  <si>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</si>
  <si>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</si>
  <si>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</si>
  <si>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</si>
  <si>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</si>
  <si>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</si>
  <si>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</si>
  <si>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</si>
  <si>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</si>
  <si>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</si>
  <si>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</si>
  <si>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</si>
  <si>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</si>
  <si>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</si>
  <si>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</si>
  <si>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</si>
  <si>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</si>
  <si>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</si>
  <si>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</si>
  <si>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</si>
  <si>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</si>
  <si>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</si>
  <si>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</si>
  <si>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</si>
  <si>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</si>
  <si>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</si>
  <si>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</si>
  <si>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</si>
  <si>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</si>
  <si>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</si>
  <si>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</si>
  <si>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</si>
  <si>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</si>
  <si>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</si>
  <si>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</si>
  <si>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</si>
  <si>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</si>
  <si>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</si>
  <si>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</si>
  <si>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</si>
  <si>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</si>
  <si>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</si>
  <si>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</si>
  <si>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</si>
  <si>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</si>
  <si>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</si>
  <si>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</si>
  <si>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</si>
  <si>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</si>
  <si>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</si>
  <si>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</si>
  <si>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</si>
  <si>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</si>
  <si>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</si>
  <si>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</si>
  <si>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</si>
  <si>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</si>
  <si>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</si>
  <si>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</si>
  <si>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</si>
  <si>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</si>
  <si>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</si>
  <si>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</si>
  <si>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</si>
  <si>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</si>
  <si>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</si>
  <si>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</si>
  <si>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</si>
  <si>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</si>
  <si>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</si>
  <si>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</si>
  <si>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</si>
  <si>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</si>
  <si>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</si>
  <si>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</si>
  <si>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</si>
  <si>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</si>
  <si>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</si>
  <si>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</si>
  <si>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</si>
  <si>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</si>
  <si>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</si>
  <si>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</si>
  <si>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</si>
  <si>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</si>
  <si>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</si>
  <si>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</si>
  <si>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</si>
  <si>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</si>
  <si>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</si>
  <si>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</si>
  <si>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</si>
  <si>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</si>
  <si>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</si>
  <si>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</si>
  <si>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</si>
  <si>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</si>
  <si>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</si>
  <si>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</si>
  <si>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</si>
  <si>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</si>
  <si>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</si>
  <si>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</si>
  <si>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</si>
  <si>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</si>
  <si>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</si>
  <si>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</si>
  <si>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</si>
  <si>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</si>
  <si>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</si>
  <si>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</si>
  <si>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</si>
  <si>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</si>
  <si>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</si>
  <si>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</si>
  <si>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</si>
  <si>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</si>
  <si>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</si>
  <si>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</si>
  <si>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</si>
  <si>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</si>
  <si>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</si>
  <si>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</si>
  <si>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</si>
  <si>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</si>
  <si>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</si>
  <si>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</si>
  <si>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</si>
  <si>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</si>
  <si>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</si>
  <si>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</si>
  <si>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</si>
  <si>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</si>
  <si>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</si>
  <si>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</si>
  <si>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</si>
  <si>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</si>
  <si>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</si>
  <si>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</si>
  <si>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</si>
  <si>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</si>
  <si>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</si>
  <si>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</si>
  <si>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</si>
  <si>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</si>
  <si>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</si>
  <si>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</si>
  <si>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</si>
  <si>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</si>
  <si>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</si>
  <si>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</si>
  <si>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</si>
  <si>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</si>
  <si>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</si>
  <si>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</si>
  <si>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</si>
  <si>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</si>
  <si>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</si>
  <si>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</si>
  <si>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</si>
  <si>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</si>
  <si>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</si>
  <si>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</si>
  <si>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</si>
  <si>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</si>
  <si>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</si>
  <si>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</si>
  <si>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</si>
  <si>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</si>
  <si>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</si>
  <si>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</si>
  <si>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</si>
  <si>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</si>
  <si>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</si>
  <si>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</si>
  <si>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</si>
  <si>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</si>
  <si>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</si>
  <si>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</si>
  <si>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</si>
  <si>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</si>
  <si>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</si>
  <si>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</si>
  <si>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</si>
  <si>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</si>
  <si>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</si>
  <si>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</si>
  <si>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</si>
  <si>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</si>
  <si>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</si>
  <si>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</si>
  <si>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</si>
  <si>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</si>
  <si>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</si>
  <si>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</si>
  <si>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</si>
  <si>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</si>
  <si>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</si>
  <si>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</si>
  <si>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</si>
  <si>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</si>
  <si>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</si>
  <si>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</si>
  <si>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</si>
  <si>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</si>
  <si>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</si>
  <si>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</si>
  <si>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</si>
  <si>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</si>
  <si>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</si>
  <si>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</si>
  <si>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</si>
  <si>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</si>
  <si>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</si>
  <si>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</si>
  <si>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</si>
  <si>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</si>
  <si>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</si>
  <si>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</si>
  <si>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</si>
  <si>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</si>
  <si>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</si>
  <si>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</si>
  <si>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</si>
  <si>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</si>
  <si>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</si>
  <si>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</si>
  <si>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</si>
  <si>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</si>
  <si>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</si>
  <si>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</si>
  <si>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</si>
  <si>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</si>
  <si>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</si>
  <si>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</si>
  <si>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</si>
  <si>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</si>
  <si>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</si>
  <si>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</si>
  <si>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</si>
  <si>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</si>
  <si>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</si>
  <si>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</si>
  <si>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</si>
  <si>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</si>
  <si>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</si>
  <si>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</si>
  <si>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</si>
  <si>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</si>
  <si>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</si>
  <si>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</si>
  <si>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</si>
  <si>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</si>
  <si>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</si>
  <si>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</si>
  <si>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</si>
  <si>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</si>
  <si>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</si>
  <si>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</si>
  <si>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</si>
  <si>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</si>
  <si>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</si>
  <si>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</si>
  <si>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</si>
  <si>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</si>
  <si>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</si>
  <si>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</si>
  <si>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</si>
  <si>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</si>
  <si>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</si>
  <si>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</si>
  <si>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</si>
  <si>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</si>
  <si>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</si>
  <si>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</si>
  <si>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</si>
  <si>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</si>
  <si>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</si>
  <si>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</si>
  <si>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</si>
  <si>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</si>
  <si>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</si>
  <si>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</si>
  <si>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</si>
  <si>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</si>
  <si>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</si>
  <si>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</si>
  <si>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</si>
  <si>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</si>
  <si>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</si>
  <si>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</si>
  <si>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</si>
  <si>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</si>
  <si>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</si>
  <si>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</si>
  <si>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</si>
  <si>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</si>
  <si>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</si>
  <si>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</si>
  <si>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</si>
  <si>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</si>
  <si>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</si>
  <si>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</si>
  <si>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</si>
  <si>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</si>
  <si>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</si>
  <si>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</si>
  <si>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</si>
  <si>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</si>
  <si>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</si>
  <si>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</si>
  <si>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</si>
  <si>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</si>
  <si>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</si>
  <si>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</si>
  <si>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</si>
  <si>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</si>
  <si>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</si>
  <si>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</si>
  <si>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</si>
  <si>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</si>
  <si>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</si>
  <si>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</si>
  <si>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</si>
  <si>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</si>
  <si>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</si>
  <si>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</si>
  <si>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</si>
  <si>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</si>
  <si>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</si>
  <si>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</si>
  <si>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</si>
  <si>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</si>
  <si>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</si>
  <si>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</si>
  <si>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</si>
  <si>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</si>
  <si>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</si>
  <si>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</si>
  <si>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</si>
  <si>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</si>
  <si>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</si>
  <si>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</si>
  <si>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</si>
  <si>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</si>
  <si>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</si>
  <si>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</si>
  <si>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</si>
  <si>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</si>
  <si>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</si>
  <si>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</si>
  <si>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</si>
  <si>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</si>
  <si>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</si>
  <si>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</si>
  <si>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</si>
  <si>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</si>
  <si>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</si>
  <si>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</si>
  <si>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</si>
  <si>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</si>
  <si>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</si>
  <si>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</si>
  <si>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</si>
  <si>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</si>
  <si>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</si>
  <si>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</si>
  <si>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</si>
  <si>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</si>
  <si>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</si>
  <si>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</si>
  <si>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</si>
  <si>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</si>
  <si>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</si>
  <si>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</si>
  <si>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</si>
  <si>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</si>
  <si>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</si>
  <si>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</si>
  <si>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</si>
  <si>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</si>
  <si>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</si>
  <si>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</si>
  <si>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</si>
  <si>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</si>
  <si>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</si>
  <si>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</si>
  <si>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</si>
  <si>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</si>
  <si>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</si>
  <si>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</si>
  <si>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</si>
  <si>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</si>
  <si>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</si>
  <si>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</si>
  <si>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</si>
  <si>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</si>
  <si>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</si>
  <si>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</si>
  <si>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</si>
  <si>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</si>
  <si>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</si>
  <si>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</si>
  <si>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</si>
  <si>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</si>
  <si>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</si>
  <si>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</si>
  <si>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</si>
  <si>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</si>
  <si>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</si>
  <si>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</si>
  <si>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</si>
  <si>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</si>
  <si>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</si>
  <si>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</si>
  <si>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</si>
  <si>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</si>
  <si>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</si>
  <si>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</si>
  <si>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</si>
  <si>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</si>
  <si>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</si>
  <si>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</si>
  <si>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</si>
  <si>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</si>
  <si>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</si>
  <si>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</si>
  <si>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</si>
  <si>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</si>
  <si>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</si>
  <si>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</si>
  <si>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</si>
  <si>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</si>
  <si>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</si>
  <si>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</si>
  <si>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</si>
  <si>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</si>
  <si>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</si>
  <si>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</si>
  <si>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</si>
  <si>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</si>
  <si>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</si>
  <si>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</si>
  <si>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</si>
  <si>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</si>
  <si>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</si>
  <si>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</si>
  <si>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</si>
  <si>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</si>
  <si>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</si>
  <si>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</si>
  <si>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</si>
  <si>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</si>
  <si>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</si>
  <si>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</si>
  <si>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</si>
  <si>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</si>
  <si>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</si>
  <si>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</si>
  <si>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</si>
  <si>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</si>
  <si>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</si>
  <si>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</si>
  <si>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</si>
  <si>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</si>
  <si>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</si>
  <si>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</si>
  <si>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</si>
  <si>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</si>
  <si>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</si>
  <si>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</si>
  <si>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</si>
  <si>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</si>
  <si>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</si>
  <si>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</si>
  <si>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</si>
  <si>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</si>
  <si>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</si>
  <si>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</si>
  <si>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</si>
  <si>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</si>
  <si>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</si>
  <si>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</si>
  <si>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</si>
  <si>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</si>
  <si>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</si>
  <si>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</si>
  <si>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</si>
  <si>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</si>
  <si>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</si>
  <si>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</si>
  <si>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</si>
  <si>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</si>
  <si>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</si>
  <si>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</si>
  <si>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</si>
  <si>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</si>
  <si>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</si>
  <si>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</si>
  <si>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</si>
  <si>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</si>
  <si>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</si>
  <si>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</si>
  <si>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</si>
  <si>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</si>
  <si>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</si>
  <si>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</si>
  <si>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</si>
  <si>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</si>
  <si>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</si>
  <si>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</si>
  <si>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</si>
  <si>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</si>
  <si>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</si>
  <si>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</si>
  <si>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</si>
  <si>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</si>
  <si>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</si>
  <si>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</si>
  <si>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</si>
  <si>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</si>
  <si>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</si>
  <si>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</si>
  <si>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</si>
  <si>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</si>
  <si>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</si>
  <si>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</si>
  <si>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</si>
  <si>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</si>
  <si>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</si>
  <si>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</si>
  <si>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</si>
  <si>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</si>
  <si>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</si>
  <si>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</si>
  <si>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</si>
  <si>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</si>
  <si>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</si>
  <si>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</si>
  <si>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</si>
  <si>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</si>
  <si>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</si>
  <si>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</si>
  <si>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</si>
  <si>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</si>
  <si>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</si>
  <si>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</si>
  <si>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</si>
  <si>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</si>
  <si>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</si>
  <si>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</si>
  <si>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</si>
  <si>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</si>
  <si>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</si>
  <si>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</si>
  <si>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</si>
  <si>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</si>
  <si>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</si>
  <si>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</si>
  <si>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</si>
  <si>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</si>
  <si>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</si>
  <si>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</si>
  <si>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</si>
  <si>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</si>
  <si>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</si>
  <si>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</si>
  <si>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</si>
  <si>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</si>
  <si>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</si>
  <si>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</si>
  <si>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</si>
  <si>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</si>
  <si>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</si>
  <si>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</si>
  <si>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</si>
  <si>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</si>
  <si>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</si>
  <si>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</si>
  <si>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</si>
  <si>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</si>
  <si>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</si>
  <si>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</si>
  <si>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</si>
  <si>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</si>
  <si>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</si>
  <si>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</si>
  <si>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</si>
  <si>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</si>
  <si>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</si>
  <si>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</si>
  <si>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</si>
  <si>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</si>
  <si>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</si>
  <si>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</si>
  <si>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</si>
  <si>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</si>
  <si>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</si>
  <si>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</si>
  <si>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</si>
  <si>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</si>
  <si>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</si>
  <si>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</si>
  <si>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</si>
  <si>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</si>
  <si>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</si>
  <si>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</si>
  <si>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</si>
  <si>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</si>
  <si>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</si>
  <si>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</si>
  <si>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</si>
  <si>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</si>
  <si>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</si>
  <si>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</si>
  <si>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</si>
  <si>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</si>
  <si>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</si>
  <si>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</si>
  <si>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</si>
  <si>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</si>
  <si>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</si>
  <si>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</si>
  <si>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</si>
  <si>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</si>
  <si>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</si>
  <si>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</si>
  <si>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</si>
  <si>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</si>
  <si>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</si>
  <si>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</si>
  <si>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</si>
  <si>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</si>
  <si>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</si>
  <si>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</si>
  <si>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</si>
  <si>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</si>
  <si>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</si>
  <si>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</si>
  <si>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</si>
  <si>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</si>
  <si>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</si>
  <si>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</si>
  <si>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</si>
  <si>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</si>
  <si>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</si>
  <si>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</si>
  <si>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</si>
  <si>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</si>
  <si>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</si>
  <si>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</si>
  <si>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</si>
  <si>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</si>
  <si>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</si>
  <si>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</si>
  <si>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</si>
  <si>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</si>
  <si>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</si>
  <si>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</si>
  <si>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</si>
  <si>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</si>
  <si>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</si>
  <si>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</si>
  <si>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</si>
  <si>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</si>
  <si>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</si>
  <si>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</si>
  <si>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</si>
  <si>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</si>
  <si>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</si>
  <si>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</si>
  <si>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</si>
  <si>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</si>
  <si>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</si>
  <si>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</si>
  <si>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</si>
  <si>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</si>
  <si>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</si>
  <si>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</si>
  <si>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</si>
  <si>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</si>
  <si>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</si>
  <si>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</si>
  <si>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</si>
  <si>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</si>
  <si>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</si>
  <si>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</si>
  <si>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</si>
  <si>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</si>
  <si>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</si>
  <si>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</si>
  <si>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</si>
  <si>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</si>
  <si>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</si>
  <si>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</si>
  <si>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</si>
  <si>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</si>
  <si>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</si>
  <si>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</si>
  <si>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</si>
  <si>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</si>
  <si>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</si>
  <si>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</si>
  <si>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</si>
  <si>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</si>
  <si>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</si>
  <si>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</si>
  <si>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</si>
  <si>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</si>
  <si>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</si>
  <si>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</si>
  <si>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</si>
  <si>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</si>
  <si>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</si>
  <si>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</si>
  <si>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</si>
  <si>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</si>
  <si>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</si>
  <si>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</si>
  <si>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</si>
  <si>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</si>
  <si>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</si>
  <si>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</si>
  <si>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</si>
  <si>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</si>
  <si>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</si>
  <si>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</si>
  <si>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</si>
  <si>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</si>
  <si>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</si>
  <si>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</si>
  <si>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</si>
  <si>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</si>
  <si>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</si>
  <si>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</si>
  <si>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</si>
  <si>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</si>
  <si>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</si>
  <si>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</si>
  <si>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</si>
  <si>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</si>
  <si>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</si>
  <si>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</si>
  <si>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</si>
  <si>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</si>
  <si>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</si>
  <si>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</si>
  <si>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</si>
  <si>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</si>
  <si>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</si>
  <si>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</si>
  <si>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</si>
  <si>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</si>
  <si>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</si>
  <si>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</si>
  <si>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</si>
  <si>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</si>
  <si>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</si>
  <si>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</si>
  <si>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</si>
  <si>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</si>
  <si>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</si>
  <si>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</si>
  <si>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</si>
  <si>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</si>
  <si>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</si>
  <si>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</si>
  <si>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</si>
  <si>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</si>
  <si>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</si>
  <si>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</si>
  <si>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</si>
  <si>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</si>
  <si>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</si>
  <si>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</si>
  <si>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</si>
  <si>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</si>
  <si>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</si>
  <si>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</si>
  <si>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</si>
  <si>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</si>
  <si>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</si>
  <si>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</si>
  <si>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</si>
  <si>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</si>
  <si>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</si>
  <si>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</si>
  <si>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</si>
  <si>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</si>
  <si>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</si>
  <si>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</si>
  <si>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</si>
  <si>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</si>
  <si>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</si>
  <si>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</si>
  <si>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</si>
  <si>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</si>
  <si>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</si>
  <si>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</si>
  <si>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</si>
  <si>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</si>
  <si>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</si>
  <si>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</si>
  <si>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</si>
  <si>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</si>
  <si>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</si>
  <si>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</si>
  <si>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</si>
  <si>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</si>
  <si>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</si>
  <si>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</si>
  <si>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</si>
  <si>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</si>
  <si>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</si>
  <si>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</si>
  <si>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</si>
  <si>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</si>
  <si>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</si>
  <si>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</si>
  <si>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</si>
  <si>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</si>
  <si>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</si>
  <si>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</si>
  <si>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</si>
  <si>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</si>
  <si>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</si>
  <si>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</si>
  <si>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</si>
  <si>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</si>
  <si>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</si>
  <si>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</si>
  <si>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</si>
  <si>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</si>
  <si>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</si>
  <si>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</si>
  <si>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</si>
  <si>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</si>
  <si>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</si>
  <si>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</si>
  <si>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</si>
  <si>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</si>
  <si>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</si>
  <si>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</si>
  <si>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</si>
  <si>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</si>
  <si>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</si>
  <si>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</si>
  <si>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</si>
  <si>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</si>
  <si>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</si>
  <si>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</si>
  <si>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</si>
  <si>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</si>
  <si>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</si>
  <si>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</si>
  <si>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</si>
  <si>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</si>
  <si>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</si>
  <si>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</si>
  <si>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</si>
  <si>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</si>
  <si>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</si>
  <si>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</si>
  <si>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</si>
  <si>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</si>
  <si>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</si>
  <si>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</si>
  <si>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</si>
  <si>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</si>
  <si>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</si>
  <si>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</si>
  <si>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</si>
  <si>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</si>
  <si>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</si>
  <si>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</si>
  <si>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</si>
  <si>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</si>
  <si>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</si>
  <si>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</si>
  <si>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</si>
  <si>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</si>
  <si>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</si>
  <si>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</si>
  <si>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</si>
  <si>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</si>
  <si>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</si>
  <si>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</si>
  <si>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</si>
  <si>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</si>
  <si>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</si>
  <si>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</si>
  <si>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</si>
  <si>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</si>
  <si>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</si>
  <si>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</si>
  <si>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</si>
  <si>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</si>
  <si>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</si>
  <si>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</si>
  <si>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</si>
  <si>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</si>
  <si>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</si>
  <si>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</si>
  <si>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</si>
  <si>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</si>
  <si>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</si>
  <si>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</si>
  <si>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</si>
  <si>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</si>
  <si>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</si>
  <si>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</si>
  <si>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</si>
  <si>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</si>
  <si>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</si>
  <si>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</si>
  <si>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</si>
  <si>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</si>
  <si>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</si>
  <si>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</si>
  <si>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</si>
  <si>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</si>
  <si>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</si>
  <si>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</si>
  <si>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</si>
  <si>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</si>
  <si>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</si>
  <si>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</si>
  <si>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</si>
  <si>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</si>
  <si>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</si>
  <si>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</si>
  <si>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</si>
  <si>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</si>
  <si>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</si>
  <si>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</si>
  <si>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</si>
  <si>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</si>
  <si>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</si>
  <si>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</si>
  <si>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</si>
  <si>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</si>
  <si>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</si>
  <si>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</si>
  <si>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</si>
  <si>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</si>
  <si>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</si>
  <si>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</si>
  <si>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</si>
  <si>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</si>
  <si>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</si>
  <si>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</si>
  <si>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</si>
  <si>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</si>
  <si>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</si>
  <si>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</si>
  <si>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</si>
  <si>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</si>
  <si>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</si>
  <si>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</si>
  <si>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</si>
  <si>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</si>
  <si>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</si>
  <si>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</si>
  <si>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</si>
  <si>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</si>
  <si>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</si>
  <si>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</si>
  <si>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</si>
  <si>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</si>
  <si>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</si>
  <si>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</si>
  <si>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</si>
  <si>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</si>
  <si>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</si>
  <si>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</si>
  <si>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</si>
  <si>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</si>
  <si>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</si>
  <si>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</si>
  <si>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</si>
  <si>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</si>
  <si>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</si>
  <si>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</si>
  <si>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</si>
  <si>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</si>
  <si>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</si>
  <si>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</si>
  <si>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</si>
  <si>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</si>
  <si>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</si>
  <si>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</si>
  <si>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</si>
  <si>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</si>
  <si>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</si>
  <si>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</si>
  <si>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</si>
  <si>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</si>
  <si>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</si>
  <si>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</si>
  <si>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</si>
  <si>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</si>
  <si>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</si>
  <si>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</si>
  <si>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</si>
  <si>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</si>
  <si>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</si>
  <si>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</si>
  <si>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</si>
  <si>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</si>
  <si>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</si>
  <si>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</si>
  <si>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</si>
  <si>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</si>
  <si>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</si>
  <si>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</si>
  <si>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</si>
  <si>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</si>
  <si>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</si>
  <si>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</si>
  <si>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</si>
  <si>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</si>
  <si>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</si>
  <si>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</si>
  <si>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</si>
  <si>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</si>
  <si>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</si>
  <si>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</si>
  <si>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</si>
  <si>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</si>
  <si>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</si>
  <si>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</si>
  <si>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</si>
  <si>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</si>
  <si>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</si>
  <si>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</si>
  <si>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</si>
  <si>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</si>
  <si>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</si>
  <si>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</si>
  <si>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</si>
  <si>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</si>
  <si>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</si>
  <si>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</si>
  <si>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</si>
  <si>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</si>
  <si>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</si>
  <si>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</si>
  <si>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</si>
  <si>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</si>
  <si>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</si>
  <si>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</si>
  <si>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</si>
  <si>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</si>
  <si>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</si>
  <si>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</si>
  <si>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</si>
  <si>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</si>
  <si>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</si>
  <si>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</si>
  <si>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</si>
  <si>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</si>
  <si>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</si>
  <si>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</si>
  <si>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</si>
  <si>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</si>
  <si>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</si>
  <si>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</si>
  <si>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</si>
  <si>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</si>
  <si>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</si>
  <si>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</si>
  <si>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</si>
  <si>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</si>
  <si>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</si>
  <si>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</si>
  <si>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</si>
  <si>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</si>
  <si>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</si>
  <si>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</si>
  <si>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</si>
  <si>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</si>
  <si>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</si>
  <si>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</si>
  <si>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</si>
  <si>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</si>
  <si>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</si>
  <si>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</si>
  <si>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</si>
  <si>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</si>
  <si>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</si>
  <si>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</si>
  <si>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</si>
  <si>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</si>
  <si>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</si>
  <si>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</si>
  <si>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</si>
  <si>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</si>
  <si>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</si>
  <si>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</si>
  <si>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</si>
  <si>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</si>
  <si>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</si>
  <si>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</si>
  <si>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</si>
  <si>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</si>
  <si>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</si>
  <si>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</si>
  <si>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</si>
  <si>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</si>
  <si>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</si>
  <si>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</si>
  <si>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</si>
  <si>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</si>
  <si>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</si>
  <si>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</si>
  <si>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</si>
  <si>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</si>
  <si>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</si>
  <si>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</si>
  <si>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</si>
  <si>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</si>
  <si>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</si>
  <si>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</si>
  <si>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</si>
  <si>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</si>
  <si>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</si>
  <si>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</si>
  <si>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</si>
  <si>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</si>
  <si>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</si>
  <si>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</si>
  <si>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</si>
  <si>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</si>
  <si>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</si>
  <si>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</si>
  <si>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</si>
  <si>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</si>
  <si>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</si>
  <si>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</si>
  <si>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</si>
  <si>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</si>
  <si>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</si>
  <si>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</si>
  <si>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</si>
  <si>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</si>
  <si>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</si>
  <si>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</si>
  <si>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</si>
  <si>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</si>
  <si>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</si>
  <si>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</si>
  <si>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</si>
  <si>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</si>
  <si>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</si>
  <si>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</si>
  <si>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</si>
  <si>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</si>
  <si>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</si>
  <si>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</si>
  <si>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</si>
  <si>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</si>
  <si>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</si>
  <si>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</si>
  <si>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</si>
  <si>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</si>
  <si>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</si>
  <si>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</si>
  <si>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</si>
  <si>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</si>
  <si>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</si>
  <si>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</si>
  <si>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</si>
  <si>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</si>
  <si>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</si>
  <si>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</si>
  <si>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</si>
  <si>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</si>
  <si>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</si>
  <si>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</si>
  <si>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</si>
  <si>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</si>
  <si>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</si>
  <si>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</si>
  <si>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</si>
  <si>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</si>
  <si>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</si>
  <si>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</si>
  <si>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</si>
  <si>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</si>
  <si>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</si>
  <si>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</si>
  <si>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</si>
  <si>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</si>
  <si>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</si>
  <si>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</si>
  <si>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</si>
  <si>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</si>
  <si>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</si>
  <si>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</si>
  <si>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</si>
  <si>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</si>
  <si>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</si>
  <si>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</si>
  <si>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</si>
  <si>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</si>
  <si>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</si>
  <si>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</si>
  <si>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</si>
  <si>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</si>
  <si>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</si>
  <si>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</si>
  <si>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</si>
  <si>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</si>
  <si>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</si>
  <si>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</si>
  <si>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</si>
  <si>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</si>
  <si>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</si>
  <si>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</si>
  <si>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</si>
  <si>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</si>
  <si>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</si>
  <si>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</si>
  <si>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</si>
  <si>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</si>
  <si>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</si>
  <si>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</si>
  <si>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</si>
  <si>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</si>
  <si>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</si>
  <si>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</si>
  <si>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</si>
  <si>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</si>
  <si>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</si>
  <si>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</si>
  <si>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</si>
  <si>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</si>
  <si>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</si>
  <si>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</si>
  <si>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</si>
  <si>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</si>
  <si>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</si>
  <si>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</si>
  <si>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</si>
  <si>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</si>
  <si>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</si>
  <si>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</si>
  <si>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</si>
  <si>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</si>
  <si>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</si>
  <si>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</si>
  <si>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</si>
  <si>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</si>
  <si>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</si>
  <si>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</si>
  <si>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</si>
  <si>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</si>
  <si>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</si>
  <si>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</si>
  <si>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</si>
  <si>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</si>
  <si>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</si>
  <si>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</si>
  <si>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</si>
  <si>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</si>
  <si>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</si>
  <si>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</si>
  <si>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</si>
  <si>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</si>
  <si>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</si>
  <si>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</si>
  <si>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</si>
  <si>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</si>
  <si>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</si>
  <si>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</si>
  <si>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</si>
  <si>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</si>
  <si>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</si>
  <si>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</si>
  <si>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</si>
  <si>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</si>
  <si>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</si>
  <si>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</si>
  <si>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</si>
  <si>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</si>
  <si>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</si>
  <si>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</si>
  <si>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</si>
  <si>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</si>
  <si>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</si>
  <si>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</si>
  <si>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</si>
  <si>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</si>
  <si>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</si>
  <si>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</si>
  <si>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</si>
  <si>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</si>
  <si>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</si>
  <si>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</si>
  <si>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</si>
  <si>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</si>
  <si>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</si>
  <si>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</si>
  <si>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</si>
  <si>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</si>
  <si>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</si>
  <si>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</si>
  <si>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</si>
  <si>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</si>
  <si>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</si>
  <si>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</si>
  <si>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</si>
  <si>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</si>
  <si>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</si>
  <si>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</si>
  <si>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</si>
  <si>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</si>
  <si>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</si>
  <si>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</si>
  <si>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</si>
  <si>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</si>
  <si>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</si>
  <si>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</si>
  <si>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</si>
  <si>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</si>
  <si>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</si>
  <si>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</si>
  <si>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</si>
  <si>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</si>
  <si>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</si>
  <si>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</si>
  <si>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</si>
  <si>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</si>
  <si>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</si>
  <si>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</si>
  <si>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</si>
  <si>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</si>
  <si>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</si>
  <si>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</si>
  <si>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</si>
  <si>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</si>
  <si>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</si>
  <si>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</si>
  <si>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</si>
  <si>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</si>
  <si>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</si>
  <si>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</si>
  <si>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</si>
  <si>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</si>
  <si>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</si>
  <si>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</si>
  <si>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</si>
  <si>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</si>
  <si>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</si>
  <si>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</si>
  <si>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</si>
  <si>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</si>
  <si>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</si>
  <si>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</si>
  <si>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</si>
  <si>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</si>
  <si>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</si>
  <si>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</si>
  <si>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</si>
  <si>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</si>
  <si>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</si>
  <si>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</si>
  <si>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</si>
  <si>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</si>
  <si>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</si>
  <si>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</si>
  <si>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</si>
  <si>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</si>
  <si>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</si>
  <si>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</si>
  <si>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</si>
  <si>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</si>
  <si>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</si>
  <si>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</si>
  <si>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</si>
  <si>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</si>
  <si>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</si>
  <si>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</si>
  <si>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</si>
  <si>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</si>
  <si>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</si>
  <si>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</si>
  <si>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</si>
  <si>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</si>
  <si>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</si>
  <si>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</si>
  <si>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</si>
  <si>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</si>
  <si>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</si>
  <si>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</si>
  <si>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</si>
  <si>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</si>
  <si>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</si>
  <si>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</si>
  <si>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</si>
  <si>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</si>
  <si>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</si>
  <si>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</si>
  <si>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</si>
  <si>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</si>
  <si>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</si>
  <si>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</si>
  <si>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</si>
  <si>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</si>
  <si>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</si>
  <si>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</si>
  <si>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</si>
  <si>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</si>
  <si>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</si>
  <si>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</si>
  <si>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</si>
  <si>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</si>
  <si>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</si>
  <si>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</si>
  <si>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</si>
  <si>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</si>
  <si>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</si>
  <si>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</si>
  <si>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</si>
  <si>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</si>
  <si>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</si>
  <si>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</si>
  <si>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</si>
  <si>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</si>
  <si>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</si>
  <si>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</si>
  <si>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</si>
  <si>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</si>
  <si>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</si>
  <si>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</si>
  <si>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</si>
  <si>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</si>
  <si>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</si>
  <si>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</si>
  <si>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</si>
  <si>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</si>
  <si>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</si>
  <si>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</si>
  <si>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</si>
  <si>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</si>
  <si>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</si>
  <si>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</si>
  <si>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</si>
  <si>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</si>
  <si>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</si>
  <si>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</si>
  <si>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</si>
  <si>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</si>
  <si>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</si>
  <si>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</si>
  <si>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</si>
  <si>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</si>
  <si>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</si>
  <si>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</si>
  <si>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</si>
  <si>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</si>
  <si>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</si>
  <si>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</si>
  <si>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</si>
  <si>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</si>
  <si>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</si>
  <si>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</si>
  <si>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</si>
  <si>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</si>
  <si>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</si>
  <si>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</si>
  <si>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</si>
  <si>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</si>
  <si>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</si>
  <si>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</si>
  <si>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</si>
  <si>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</si>
  <si>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</si>
  <si>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</si>
  <si>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</si>
  <si>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</si>
  <si>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</si>
  <si>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</si>
  <si>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</si>
  <si>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</si>
  <si>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</si>
  <si>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</si>
  <si>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</si>
  <si>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</si>
  <si>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</si>
  <si>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</si>
  <si>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</si>
  <si>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</si>
  <si>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</si>
  <si>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</si>
  <si>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</si>
  <si>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</si>
  <si>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</si>
  <si>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</si>
  <si>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</si>
  <si>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</si>
  <si>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</si>
  <si>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</si>
  <si>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</si>
  <si>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</si>
  <si>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</si>
  <si>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</si>
  <si>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</si>
  <si>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</si>
  <si>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</si>
  <si>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</si>
  <si>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</si>
  <si>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</si>
  <si>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</si>
  <si>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</si>
  <si>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</si>
  <si>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</si>
  <si>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</si>
  <si>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</si>
  <si>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</si>
  <si>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</si>
  <si>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</si>
  <si>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</si>
  <si>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</si>
  <si>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</si>
  <si>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</si>
  <si>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</si>
  <si>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</si>
  <si>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</si>
  <si>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</si>
  <si>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</si>
  <si>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</si>
  <si>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</si>
  <si>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</si>
  <si>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</si>
  <si>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</si>
  <si>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</si>
  <si>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</si>
  <si>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</si>
  <si>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</si>
  <si>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</si>
  <si>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</si>
  <si>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</si>
  <si>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</si>
  <si>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</si>
  <si>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</si>
  <si>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</si>
  <si>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</si>
  <si>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</si>
  <si>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</si>
  <si>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</si>
  <si>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</si>
  <si>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</si>
  <si>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</si>
  <si>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</si>
  <si>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</si>
  <si>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</si>
  <si>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</si>
  <si>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</si>
  <si>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</si>
  <si>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</si>
  <si>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</si>
  <si>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</si>
  <si>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</si>
  <si>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</si>
  <si>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</si>
  <si>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</si>
  <si>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</si>
  <si>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</si>
  <si>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</si>
  <si>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</si>
  <si>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</si>
  <si>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</si>
  <si>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</si>
  <si>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</si>
  <si>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</si>
  <si>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</si>
  <si>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</si>
  <si>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</si>
  <si>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</si>
  <si>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</si>
  <si>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</si>
  <si>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</si>
  <si>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</si>
  <si>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</si>
  <si>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</si>
  <si>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</si>
  <si>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</si>
  <si>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</si>
  <si>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</si>
  <si>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</si>
  <si>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</si>
  <si>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</si>
  <si>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</si>
  <si>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</si>
  <si>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</si>
  <si>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</si>
  <si>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</si>
  <si>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</si>
  <si>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</si>
  <si>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</si>
  <si>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</si>
  <si>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</si>
  <si>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</si>
  <si>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</si>
  <si>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</si>
  <si>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</si>
  <si>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</si>
  <si>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</si>
  <si>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</si>
  <si>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</si>
  <si>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</si>
  <si>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</si>
  <si>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</si>
  <si>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</si>
  <si>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</si>
  <si>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</si>
  <si>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</si>
  <si>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</si>
  <si>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</si>
  <si>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</si>
  <si>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</si>
  <si>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</si>
  <si>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</si>
  <si>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</si>
  <si>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</si>
  <si>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</si>
  <si>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</si>
  <si>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</si>
  <si>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</si>
  <si>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</si>
  <si>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</si>
  <si>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</si>
  <si>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</si>
  <si>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</si>
  <si>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</si>
  <si>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</si>
  <si>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</si>
  <si>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</si>
  <si>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</si>
  <si>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</si>
  <si>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</si>
  <si>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</si>
  <si>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</si>
  <si>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</si>
  <si>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</si>
  <si>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</si>
  <si>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</si>
  <si>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</si>
  <si>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</si>
  <si>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</si>
  <si>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</si>
  <si>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</si>
  <si>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</si>
  <si>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</si>
  <si>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</si>
  <si>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</si>
  <si>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</si>
  <si>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</si>
  <si>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</si>
  <si>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</si>
  <si>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</si>
  <si>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</si>
  <si>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</si>
  <si>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</si>
  <si>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</si>
  <si>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</si>
  <si>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</si>
  <si>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</si>
  <si>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</si>
  <si>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</si>
  <si>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</si>
  <si>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</si>
  <si>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</si>
  <si>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</si>
  <si>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</si>
  <si>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</si>
  <si>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</si>
  <si>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</si>
  <si>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</si>
  <si>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</si>
  <si>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</si>
  <si>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</si>
  <si>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</si>
  <si>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</si>
  <si>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</si>
  <si>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</si>
  <si>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</si>
  <si>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</si>
  <si>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</si>
  <si>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</si>
  <si>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</si>
  <si>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</si>
  <si>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</si>
  <si>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</si>
  <si>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</si>
  <si>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</si>
  <si>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</si>
  <si>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</si>
  <si>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</si>
  <si>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</si>
  <si>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</si>
  <si>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</si>
  <si>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</si>
  <si>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</si>
  <si>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</si>
  <si>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</si>
  <si>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</si>
  <si>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</si>
  <si>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</si>
  <si>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</si>
  <si>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</si>
  <si>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</si>
  <si>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</si>
  <si>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</si>
  <si>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</si>
  <si>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</si>
  <si>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</si>
  <si>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</si>
  <si>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</si>
  <si>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</si>
  <si>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</si>
  <si>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</si>
  <si>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</si>
  <si>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</si>
  <si>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</si>
  <si>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</si>
  <si>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</si>
  <si>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</si>
  <si>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</si>
  <si>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</si>
  <si>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</si>
  <si>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</si>
  <si>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</si>
  <si>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</si>
  <si>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</si>
  <si>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</si>
  <si>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</si>
  <si>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</si>
  <si>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</si>
  <si>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</si>
  <si>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</si>
  <si>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</si>
  <si>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</si>
  <si>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</si>
  <si>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</si>
  <si>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</si>
  <si>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</si>
  <si>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</si>
  <si>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</si>
  <si>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</si>
  <si>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</si>
  <si>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</si>
  <si>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</si>
  <si>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</si>
  <si>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</si>
  <si>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</si>
  <si>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</si>
  <si>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</si>
  <si>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</si>
  <si>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</si>
  <si>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</si>
  <si>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</si>
  <si>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</si>
  <si>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</si>
  <si>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</si>
  <si>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</si>
  <si>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</si>
  <si>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</si>
  <si>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</si>
  <si>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</si>
  <si>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</si>
  <si>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</si>
  <si>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</si>
  <si>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</si>
  <si>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</si>
  <si>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</si>
  <si>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</si>
  <si>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</si>
  <si>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</si>
  <si>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</si>
  <si>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</si>
  <si>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</si>
  <si>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</si>
  <si>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</si>
  <si>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</si>
  <si>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</si>
  <si>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</si>
  <si>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</si>
  <si>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</si>
  <si>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</si>
  <si>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</si>
  <si>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</si>
  <si>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</si>
  <si>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</si>
  <si>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</si>
  <si>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</si>
  <si>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</si>
  <si>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</si>
  <si>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</si>
  <si>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</si>
  <si>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</si>
  <si>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</si>
  <si>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</si>
  <si>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</si>
  <si>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</si>
  <si>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</si>
  <si>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</si>
  <si>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</si>
  <si>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</si>
  <si>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</si>
  <si>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</si>
  <si>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</si>
  <si>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</si>
  <si>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</si>
  <si>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</si>
  <si>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</si>
  <si>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</si>
  <si>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</si>
  <si>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</si>
  <si>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</si>
  <si>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</si>
  <si>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</si>
  <si>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</si>
  <si>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</si>
  <si>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</si>
  <si>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</si>
  <si>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</si>
  <si>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</si>
  <si>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</si>
  <si>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</si>
  <si>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</si>
  <si>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</si>
  <si>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</si>
  <si>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</si>
  <si>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</si>
  <si>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</si>
  <si>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</si>
  <si>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</si>
  <si>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</si>
  <si>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</si>
  <si>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</si>
  <si>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</si>
  <si>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</si>
  <si>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</si>
  <si>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</si>
  <si>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</si>
  <si>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</si>
  <si>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</si>
  <si>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</si>
  <si>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</si>
  <si>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</si>
  <si>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</si>
  <si>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</si>
  <si>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</si>
  <si>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</si>
  <si>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</si>
  <si>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</si>
  <si>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</si>
  <si>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</si>
  <si>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</si>
  <si>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</si>
  <si>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</si>
  <si>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</si>
  <si>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</si>
  <si>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</si>
  <si>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</si>
  <si>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</si>
  <si>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</si>
  <si>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</si>
  <si>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</si>
  <si>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</si>
  <si>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</si>
  <si>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</si>
  <si>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</si>
  <si>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</si>
  <si>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</si>
  <si>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</si>
  <si>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</si>
  <si>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</si>
  <si>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</si>
  <si>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</si>
  <si>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</si>
  <si>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</si>
  <si>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</si>
  <si>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</si>
  <si>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</si>
  <si>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</si>
  <si>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</si>
  <si>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</si>
  <si>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</si>
  <si>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</si>
  <si>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</si>
  <si>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</si>
  <si>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</si>
  <si>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</si>
  <si>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</si>
  <si>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</si>
  <si>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</si>
  <si>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</si>
  <si>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</si>
  <si>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</si>
  <si>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</si>
  <si>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</si>
  <si>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</si>
  <si>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</si>
  <si>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</si>
  <si>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</si>
  <si>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</si>
  <si>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</si>
  <si>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</si>
  <si>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</si>
  <si>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</si>
  <si>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</si>
  <si>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</si>
  <si>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</si>
  <si>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</si>
  <si>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</si>
  <si>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</si>
  <si>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</si>
  <si>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</si>
  <si>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</si>
  <si>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</si>
  <si>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</si>
  <si>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</si>
  <si>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</si>
  <si>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</si>
  <si>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</si>
  <si>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</si>
  <si>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</si>
  <si>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</si>
  <si>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</si>
  <si>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</si>
  <si>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</si>
  <si>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</si>
  <si>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</si>
  <si>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</si>
  <si>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</si>
  <si>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</si>
  <si>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</si>
  <si>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</si>
  <si>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</si>
  <si>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</si>
  <si>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</si>
  <si>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</si>
  <si>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</si>
  <si>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</si>
  <si>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</si>
  <si>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</si>
  <si>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</si>
  <si>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</si>
  <si>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</si>
  <si>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</si>
  <si>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</si>
  <si>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</si>
  <si>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</si>
  <si>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</si>
  <si>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</si>
  <si>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</si>
  <si>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</si>
  <si>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</si>
  <si>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</si>
  <si>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</si>
  <si>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</si>
  <si>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</si>
  <si>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</si>
  <si>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</si>
  <si>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</si>
  <si>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</si>
  <si>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</si>
  <si>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</si>
  <si>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</si>
  <si>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</si>
  <si>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</si>
  <si>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</si>
  <si>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</si>
  <si>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</si>
  <si>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</si>
  <si>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</si>
  <si>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</si>
  <si>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</si>
  <si>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</si>
  <si>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</si>
  <si>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</si>
  <si>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</si>
  <si>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</si>
  <si>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</si>
  <si>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</si>
  <si>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</si>
  <si>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</si>
  <si>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</si>
  <si>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</si>
  <si>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</si>
  <si>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</si>
  <si>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</si>
  <si>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</si>
  <si>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</si>
  <si>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</si>
  <si>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</si>
  <si>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</si>
  <si>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</si>
  <si>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</si>
  <si>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</si>
  <si>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</si>
  <si>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</si>
  <si>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</si>
  <si>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</si>
  <si>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</si>
  <si>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</si>
  <si>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</si>
  <si>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</si>
  <si>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</si>
  <si>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</si>
  <si>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</si>
  <si>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</si>
  <si>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</si>
  <si>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</si>
  <si>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</si>
  <si>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</si>
  <si>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</si>
  <si>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</si>
  <si>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</si>
  <si>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</si>
  <si>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</si>
  <si>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</si>
  <si>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</si>
  <si>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</si>
  <si>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</si>
  <si>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</si>
  <si>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</si>
  <si>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</si>
  <si>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</si>
  <si>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</si>
  <si>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</si>
  <si>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</si>
  <si>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</si>
  <si>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</si>
  <si>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</si>
  <si>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</si>
  <si>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</si>
  <si>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</si>
  <si>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</si>
  <si>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</si>
  <si>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</si>
  <si>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</si>
  <si>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</si>
  <si>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</si>
  <si>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</si>
  <si>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</si>
  <si>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</si>
  <si>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</si>
  <si>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</si>
  <si>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</si>
  <si>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</si>
  <si>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</si>
  <si>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</si>
  <si>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</si>
  <si>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</si>
  <si>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</si>
  <si>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</si>
  <si>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</si>
  <si>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</si>
  <si>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</si>
  <si>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</si>
  <si>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</si>
  <si>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</si>
  <si>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</si>
  <si>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</si>
  <si>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</si>
  <si>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</si>
  <si>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</si>
  <si>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</si>
  <si>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</si>
  <si>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</si>
  <si>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</si>
  <si>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</si>
  <si>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</si>
  <si>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</si>
  <si>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</si>
  <si>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</si>
  <si>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</si>
  <si>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</si>
  <si>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</si>
  <si>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</si>
  <si>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</si>
  <si>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</si>
  <si>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</si>
  <si>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</si>
  <si>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</si>
  <si>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</si>
  <si>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</si>
  <si>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</si>
  <si>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</si>
  <si>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</si>
  <si>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</si>
  <si>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</si>
  <si>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</si>
  <si>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</si>
  <si>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</si>
  <si>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</si>
  <si>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</si>
  <si>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</si>
  <si>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</si>
  <si>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</si>
  <si>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</si>
  <si>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</si>
  <si>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</si>
  <si>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</si>
  <si>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</si>
  <si>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</si>
  <si>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</si>
  <si>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</si>
  <si>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</si>
  <si>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</si>
  <si>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</si>
  <si>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</si>
  <si>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</si>
  <si>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</si>
  <si>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</si>
  <si>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</si>
  <si>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</si>
  <si>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</si>
  <si>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</si>
  <si>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</si>
  <si>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</si>
  <si>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</si>
  <si>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</si>
  <si>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</si>
  <si>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</si>
  <si>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</si>
  <si>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</si>
  <si>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</si>
  <si>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</si>
  <si>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</si>
  <si>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</si>
  <si>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</si>
  <si>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</si>
  <si>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</si>
  <si>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</si>
  <si>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</si>
  <si>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</si>
  <si>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</si>
  <si>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</si>
  <si>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</si>
  <si>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</si>
  <si>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</si>
  <si>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</si>
  <si>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</si>
  <si>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</si>
  <si>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</si>
  <si>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</si>
  <si>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</si>
  <si>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</si>
  <si>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</si>
  <si>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</si>
  <si>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</si>
  <si>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</si>
  <si>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</si>
  <si>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</si>
  <si>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</si>
  <si>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</si>
  <si>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</si>
  <si>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</si>
  <si>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</si>
  <si>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</si>
  <si>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</si>
  <si>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</si>
  <si>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</si>
  <si>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</si>
  <si>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</si>
  <si>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</si>
  <si>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</si>
  <si>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</si>
  <si>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</si>
  <si>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</si>
  <si>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</si>
  <si>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</si>
  <si>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</si>
  <si>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</si>
  <si>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</si>
  <si>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</si>
  <si>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</si>
  <si>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</si>
  <si>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</si>
  <si>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</si>
  <si>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</si>
  <si>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</si>
  <si>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</si>
  <si>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</si>
  <si>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</si>
  <si>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</si>
  <si>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</si>
  <si>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</si>
  <si>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</si>
  <si>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</si>
  <si>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</si>
  <si>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</si>
  <si>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</si>
  <si>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</si>
  <si>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</si>
  <si>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</si>
  <si>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</si>
  <si>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</si>
  <si>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</si>
  <si>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</si>
  <si>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</si>
  <si>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</si>
  <si>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</si>
  <si>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</si>
  <si>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</si>
  <si>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</si>
  <si>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</si>
  <si>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</si>
  <si>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</si>
  <si>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</si>
  <si>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</si>
  <si>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</si>
  <si>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</si>
  <si>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</si>
  <si>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</si>
  <si>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</si>
  <si>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</si>
  <si>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</si>
  <si>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</si>
  <si>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</si>
  <si>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</si>
  <si>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</si>
  <si>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</si>
  <si>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</si>
  <si>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</si>
  <si>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</si>
  <si>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</si>
  <si>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</si>
  <si>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</si>
  <si>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</si>
  <si>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</si>
  <si>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</si>
  <si>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</si>
  <si>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</si>
  <si>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</si>
  <si>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</si>
  <si>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</si>
  <si>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</si>
  <si>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</si>
  <si>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</si>
  <si>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</si>
  <si>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</si>
  <si>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</si>
  <si>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</si>
  <si>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</si>
  <si>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</si>
  <si>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</si>
  <si>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</si>
  <si>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</si>
  <si>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</si>
  <si>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</si>
  <si>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</si>
  <si>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</si>
  <si>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</si>
  <si>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</si>
  <si>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</si>
  <si>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</si>
  <si>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</si>
  <si>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</si>
  <si>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</si>
  <si>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</si>
  <si>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</si>
  <si>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</si>
  <si>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</si>
  <si>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</si>
  <si>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</si>
  <si>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</si>
  <si>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</si>
  <si>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</si>
  <si>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</si>
  <si>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</si>
  <si>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</si>
  <si>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</si>
  <si>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</si>
  <si>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</si>
  <si>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</si>
  <si>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</si>
  <si>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</si>
  <si>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</si>
  <si>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</si>
  <si>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</si>
  <si>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</si>
  <si>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</si>
  <si>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</si>
  <si>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</si>
  <si>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</si>
  <si>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</si>
  <si>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</si>
  <si>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</si>
  <si>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</si>
  <si>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</si>
  <si>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</si>
  <si>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</si>
  <si>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</si>
  <si>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</si>
  <si>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</si>
  <si>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</si>
  <si>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</si>
  <si>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</si>
  <si>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</si>
  <si>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</si>
  <si>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</si>
  <si>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</si>
  <si>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</si>
  <si>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</si>
  <si>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</si>
  <si>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</si>
  <si>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</si>
  <si>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</si>
  <si>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</si>
  <si>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</si>
  <si>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</si>
  <si>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</si>
  <si>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</si>
  <si>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</si>
  <si>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</si>
  <si>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</si>
  <si>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</si>
  <si>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</si>
  <si>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</si>
  <si>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</si>
  <si>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</si>
  <si>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</si>
  <si>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</si>
  <si>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</si>
  <si>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</si>
  <si>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</si>
  <si>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</si>
  <si>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</si>
  <si>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</si>
  <si>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</si>
  <si>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</si>
  <si>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</si>
  <si>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</si>
  <si>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</si>
  <si>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</si>
  <si>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</si>
  <si>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</si>
  <si>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</si>
  <si>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</si>
  <si>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</si>
  <si>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</si>
  <si>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</si>
  <si>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</si>
  <si>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</si>
  <si>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</si>
  <si>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</si>
  <si>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</si>
  <si>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</si>
  <si>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</si>
  <si>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</si>
  <si>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</si>
  <si>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</si>
  <si>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</si>
  <si>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</si>
  <si>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</si>
  <si>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</si>
  <si>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</si>
  <si>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</si>
  <si>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</si>
  <si>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</si>
  <si>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</si>
  <si>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</si>
  <si>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</si>
  <si>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</si>
  <si>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</si>
  <si>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</si>
  <si>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</si>
  <si>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</si>
  <si>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</si>
  <si>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</si>
  <si>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</si>
  <si>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</si>
  <si>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</si>
  <si>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</si>
  <si>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</si>
  <si>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</si>
  <si>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</si>
  <si>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</si>
  <si>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</si>
  <si>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</si>
  <si>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</si>
  <si>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</si>
  <si>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</si>
  <si>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</si>
  <si>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</si>
  <si>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</si>
  <si>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</si>
  <si>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</si>
  <si>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</si>
  <si>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</si>
  <si>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</si>
  <si>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</si>
  <si>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</si>
  <si>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</si>
  <si>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</si>
  <si>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</si>
  <si>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</si>
  <si>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</si>
  <si>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</si>
  <si>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</si>
  <si>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</si>
  <si>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</si>
  <si>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</si>
  <si>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</si>
  <si>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</si>
  <si>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</si>
  <si>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</si>
  <si>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</si>
  <si>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</si>
  <si>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</si>
  <si>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</si>
  <si>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</si>
  <si>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</si>
  <si>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</si>
  <si>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</si>
  <si>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</si>
  <si>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</si>
  <si>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</si>
  <si>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</si>
  <si>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</si>
  <si>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</si>
  <si>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</si>
  <si>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</si>
  <si>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</si>
  <si>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</si>
  <si>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</si>
  <si>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</si>
  <si>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</si>
  <si>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</si>
  <si>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</si>
  <si>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</si>
  <si>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</si>
  <si>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</si>
  <si>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</si>
  <si>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</si>
  <si>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</si>
  <si>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</si>
  <si>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</si>
  <si>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</si>
  <si>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</si>
  <si>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</si>
  <si>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</si>
  <si>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</si>
  <si>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</si>
  <si>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</si>
  <si>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</si>
  <si>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</si>
  <si>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</si>
  <si>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</si>
  <si>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</si>
  <si>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</si>
  <si>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</si>
  <si>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</si>
  <si>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</si>
  <si>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</si>
  <si>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</si>
  <si>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</si>
  <si>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</si>
  <si>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</si>
  <si>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</si>
  <si>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</si>
  <si>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</si>
  <si>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</si>
  <si>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</si>
  <si>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</si>
  <si>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</si>
  <si>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</si>
  <si>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</si>
  <si>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</si>
  <si>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</si>
  <si>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</si>
  <si>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</si>
  <si>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</si>
  <si>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</si>
  <si>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</si>
  <si>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</si>
  <si>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</si>
  <si>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</si>
  <si>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</si>
  <si>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</si>
  <si>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</si>
  <si>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</si>
  <si>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</si>
  <si>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</si>
  <si>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</si>
  <si>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</si>
  <si>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</si>
  <si>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</si>
  <si>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</si>
  <si>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</si>
  <si>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</si>
  <si>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</si>
  <si>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</si>
  <si>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</si>
  <si>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</si>
  <si>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</si>
  <si>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</si>
  <si>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</si>
  <si>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</si>
  <si>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</si>
  <si>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</si>
  <si>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</si>
  <si>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</si>
  <si>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</si>
  <si>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</si>
  <si>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</si>
  <si>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</si>
  <si>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</si>
  <si>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</si>
  <si>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</si>
  <si>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</si>
  <si>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</si>
  <si>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</si>
  <si>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</si>
  <si>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</si>
  <si>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</si>
  <si>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</si>
  <si>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</si>
  <si>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</si>
  <si>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</si>
  <si>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</si>
  <si>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</si>
  <si>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</si>
  <si>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</si>
  <si>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</si>
  <si>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</si>
  <si>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</si>
  <si>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</si>
  <si>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</si>
  <si>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</si>
  <si>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</si>
  <si>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</si>
  <si>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</si>
  <si>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</si>
  <si>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</si>
  <si>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</si>
  <si>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</si>
  <si>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</si>
  <si>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</si>
  <si>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</si>
  <si>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</si>
  <si>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</si>
  <si>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</si>
  <si>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</si>
  <si>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</si>
  <si>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</si>
  <si>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</si>
  <si>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</si>
  <si>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</si>
  <si>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</si>
  <si>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</si>
  <si>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</si>
  <si>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</si>
  <si>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</si>
  <si>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</si>
  <si>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</si>
  <si>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</si>
  <si>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</si>
  <si>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</si>
  <si>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</si>
  <si>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</si>
  <si>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</si>
  <si>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</si>
  <si>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</si>
  <si>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</si>
  <si>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</si>
  <si>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</si>
  <si>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</si>
  <si>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</si>
  <si>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</si>
  <si>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</si>
  <si>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</si>
  <si>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</si>
  <si>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</si>
  <si>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</si>
  <si>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</si>
  <si>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</si>
  <si>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</si>
  <si>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</si>
  <si>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</si>
  <si>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</si>
  <si>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</si>
  <si>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</si>
  <si>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</si>
  <si>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</si>
  <si>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</si>
  <si>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</si>
  <si>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</si>
  <si>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</si>
  <si>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</si>
  <si>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</si>
  <si>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</si>
  <si>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</si>
  <si>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</si>
  <si>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</si>
  <si>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</si>
  <si>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</si>
  <si>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</si>
  <si>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</si>
  <si>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</si>
  <si>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</si>
  <si>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</si>
  <si>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</si>
  <si>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</si>
  <si>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</si>
  <si>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</si>
  <si>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</si>
  <si>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</si>
  <si>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</si>
  <si>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</si>
  <si>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</si>
  <si>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</si>
  <si>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</si>
  <si>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</si>
  <si>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</si>
  <si>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</si>
  <si>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</si>
  <si>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</si>
  <si>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</si>
  <si>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</si>
  <si>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</si>
  <si>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</si>
  <si>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</si>
  <si>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</si>
  <si>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</si>
  <si>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</si>
  <si>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</si>
  <si>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</si>
  <si>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</si>
  <si>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</si>
  <si>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</si>
  <si>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</si>
  <si>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</si>
  <si>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</si>
  <si>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</si>
  <si>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</si>
  <si>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</si>
  <si>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</si>
  <si>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</si>
  <si>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</si>
  <si>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</si>
  <si>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</si>
  <si>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</si>
  <si>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</si>
  <si>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</si>
  <si>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</si>
  <si>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</si>
  <si>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</si>
  <si>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</si>
  <si>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</si>
  <si>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</si>
  <si>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</si>
  <si>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</si>
  <si>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</si>
  <si>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</si>
  <si>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</si>
  <si>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</si>
  <si>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</si>
  <si>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</si>
  <si>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</si>
  <si>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</si>
  <si>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</si>
  <si>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</si>
  <si>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</si>
  <si>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</si>
  <si>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</si>
  <si>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</si>
  <si>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</si>
  <si>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</si>
  <si>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</si>
  <si>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</si>
  <si>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</si>
  <si>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</si>
  <si>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</si>
  <si>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</si>
  <si>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</si>
  <si>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</si>
  <si>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</si>
  <si>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</si>
  <si>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</si>
  <si>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</si>
  <si>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</si>
  <si>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</si>
  <si>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</si>
  <si>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</si>
  <si>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</si>
  <si>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</si>
  <si>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</si>
  <si>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</si>
  <si>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</si>
  <si>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</si>
  <si>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</si>
  <si>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</si>
  <si>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</si>
  <si>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</si>
  <si>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</si>
  <si>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</si>
  <si>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</si>
  <si>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</si>
  <si>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</si>
  <si>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</si>
  <si>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</si>
  <si>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</si>
  <si>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</si>
  <si>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</si>
  <si>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</si>
  <si>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</si>
  <si>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</si>
  <si>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</si>
  <si>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</si>
  <si>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</si>
  <si>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</si>
  <si>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</si>
  <si>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</si>
  <si>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</si>
  <si>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</si>
  <si>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</si>
  <si>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</si>
  <si>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</si>
  <si>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</si>
  <si>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</si>
  <si>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</si>
  <si>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</si>
  <si>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</si>
  <si>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</si>
  <si>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</si>
  <si>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</si>
  <si>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</si>
  <si>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</si>
  <si>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</si>
  <si>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</si>
  <si>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</si>
  <si>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</si>
  <si>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</si>
  <si>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</si>
  <si>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</si>
  <si>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</si>
  <si>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</si>
  <si>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</si>
  <si>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</si>
  <si>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</si>
  <si>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</si>
  <si>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</si>
  <si>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</si>
  <si>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</si>
  <si>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</si>
  <si>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</si>
  <si>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</si>
  <si>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</si>
  <si>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</si>
  <si>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</si>
  <si>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</si>
  <si>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</si>
  <si>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</si>
  <si>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</si>
  <si>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</si>
  <si>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</si>
  <si>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</si>
  <si>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</si>
  <si>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</si>
  <si>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</si>
  <si>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</si>
  <si>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</si>
  <si>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</si>
  <si>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</si>
  <si>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</si>
  <si>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</si>
  <si>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</si>
  <si>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</si>
  <si>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</si>
  <si>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</si>
  <si>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</si>
  <si>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</si>
  <si>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</si>
  <si>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</si>
  <si>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</si>
  <si>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</si>
  <si>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</si>
  <si>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</si>
  <si>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</si>
  <si>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</si>
  <si>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</si>
  <si>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</si>
  <si>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</si>
  <si>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</si>
  <si>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</si>
  <si>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</si>
  <si>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</si>
  <si>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</si>
  <si>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</si>
  <si>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</si>
  <si>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</si>
  <si>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</si>
  <si>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</si>
  <si>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</si>
  <si>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</si>
  <si>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</si>
  <si>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</si>
  <si>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</si>
  <si>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</si>
  <si>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</si>
  <si>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</si>
  <si>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</si>
  <si>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</si>
  <si>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</si>
  <si>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</si>
  <si>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</si>
  <si>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</si>
  <si>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</si>
  <si>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</si>
  <si>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</si>
  <si>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</si>
  <si>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</si>
  <si>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</si>
  <si>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</si>
  <si>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</si>
  <si>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</si>
  <si>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</si>
  <si>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</si>
  <si>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</si>
  <si>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</si>
  <si>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</si>
  <si>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</si>
  <si>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</si>
  <si>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</si>
  <si>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</si>
  <si>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</si>
  <si>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</si>
  <si>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</si>
  <si>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</si>
  <si>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</si>
  <si>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</si>
  <si>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</si>
  <si>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</si>
  <si>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</si>
  <si>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</si>
  <si>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</si>
  <si>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</si>
  <si>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</si>
  <si>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</si>
  <si>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</si>
  <si>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</si>
  <si>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</si>
  <si>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</si>
  <si>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</si>
  <si>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</si>
  <si>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</si>
  <si>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</si>
  <si>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</si>
  <si>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</si>
  <si>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</si>
  <si>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</si>
  <si>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</si>
  <si>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</si>
  <si>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</si>
  <si>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</si>
  <si>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</si>
  <si>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</si>
  <si>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</si>
  <si>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</si>
  <si>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</si>
  <si>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</si>
  <si>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</si>
  <si>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</si>
  <si>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</si>
  <si>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</si>
  <si>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</si>
  <si>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</si>
  <si>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</si>
  <si>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</si>
  <si>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</si>
  <si>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</si>
  <si>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</si>
  <si>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</si>
  <si>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</si>
  <si>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</si>
  <si>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</si>
  <si>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</si>
  <si>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</si>
  <si>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</si>
  <si>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</si>
  <si>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</si>
  <si>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</si>
  <si>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</si>
  <si>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</si>
  <si>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</si>
  <si>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</si>
  <si>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</si>
  <si>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</si>
  <si>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</si>
  <si>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</si>
  <si>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</si>
  <si>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</si>
  <si>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</si>
  <si>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</si>
  <si>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</si>
  <si>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</si>
  <si>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</si>
  <si>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</si>
  <si>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</si>
  <si>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</si>
  <si>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</si>
  <si>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</si>
  <si>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</si>
  <si>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</si>
  <si>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</si>
  <si>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</si>
  <si>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</si>
  <si>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</si>
  <si>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</si>
  <si>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</si>
  <si>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</si>
  <si>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</si>
  <si>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</si>
  <si>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</si>
  <si>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</si>
  <si>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</si>
  <si>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</si>
  <si>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</si>
  <si>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</si>
  <si>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</si>
  <si>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</si>
  <si>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</si>
  <si>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</si>
  <si>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</si>
  <si>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</si>
  <si>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</si>
  <si>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</si>
  <si>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</si>
  <si>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</si>
  <si>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</si>
  <si>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</si>
  <si>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</si>
  <si>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</si>
  <si>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</si>
  <si>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</si>
  <si>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</si>
  <si>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</si>
  <si>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</si>
  <si>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</si>
  <si>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</si>
  <si>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</si>
  <si>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</si>
  <si>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</si>
  <si>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</si>
  <si>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</si>
  <si>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</si>
  <si>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</si>
  <si>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</si>
  <si>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</si>
  <si>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</si>
  <si>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</si>
  <si>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</si>
  <si>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</si>
  <si>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</si>
  <si>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</si>
  <si>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</si>
  <si>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</si>
  <si>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</si>
  <si>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</si>
  <si>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</si>
  <si>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</si>
  <si>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</si>
  <si>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</si>
  <si>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</si>
  <si>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</si>
  <si>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</si>
  <si>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</si>
  <si>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</si>
  <si>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</si>
  <si>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</si>
  <si>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</si>
  <si>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</si>
  <si>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</si>
  <si>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</si>
  <si>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</si>
  <si>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</si>
  <si>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</si>
  <si>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</si>
  <si>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</si>
  <si>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</si>
  <si>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</si>
  <si>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</si>
  <si>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</si>
  <si>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</si>
  <si>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</si>
  <si>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</si>
  <si>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</si>
  <si>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</si>
  <si>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</si>
  <si>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</si>
  <si>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</si>
  <si>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</si>
  <si>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</si>
  <si>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</si>
  <si>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</si>
  <si>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</si>
  <si>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</si>
  <si>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</si>
  <si>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</si>
  <si>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</si>
  <si>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</si>
  <si>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</si>
  <si>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</si>
  <si>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</si>
  <si>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</si>
  <si>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</si>
  <si>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</si>
  <si>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</si>
  <si>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</si>
  <si>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</si>
  <si>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</si>
  <si>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</si>
  <si>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</si>
  <si>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</si>
  <si>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</si>
  <si>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</si>
  <si>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</si>
  <si>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</si>
  <si>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</si>
  <si>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</si>
  <si>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</si>
  <si>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</si>
  <si>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</si>
  <si>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</si>
  <si>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</si>
  <si>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</si>
  <si>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</si>
  <si>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</si>
  <si>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</si>
  <si>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</si>
  <si>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</si>
  <si>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</si>
  <si>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</si>
  <si>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</si>
  <si>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</si>
  <si>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</si>
  <si>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</si>
  <si>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</si>
  <si>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</si>
  <si>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</si>
  <si>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</si>
  <si>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</si>
  <si>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</si>
  <si>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</si>
  <si>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</si>
  <si>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</si>
  <si>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</si>
  <si>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</si>
  <si>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</si>
  <si>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</si>
  <si>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</si>
  <si>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</si>
  <si>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</si>
  <si>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</si>
  <si>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</si>
  <si>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</si>
  <si>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</si>
  <si>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</si>
  <si>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</si>
  <si>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</si>
  <si>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</si>
  <si>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</si>
  <si>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</si>
  <si>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</si>
  <si>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</si>
  <si>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</si>
  <si>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</si>
  <si>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</si>
  <si>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</si>
  <si>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</si>
  <si>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</si>
  <si>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</si>
  <si>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</si>
  <si>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</si>
  <si>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</si>
  <si>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</si>
  <si>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</si>
  <si>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</si>
  <si>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</si>
  <si>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</si>
  <si>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</si>
  <si>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</si>
  <si>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</si>
  <si>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</si>
  <si>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</si>
  <si>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</si>
  <si>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</si>
  <si>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</si>
  <si>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</si>
  <si>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</si>
  <si>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</si>
  <si>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</si>
  <si>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</si>
  <si>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</si>
  <si>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</si>
  <si>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</si>
  <si>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</si>
  <si>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</si>
  <si>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</si>
  <si>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</si>
  <si>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</si>
  <si>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</si>
  <si>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</si>
  <si>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</si>
  <si>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</si>
  <si>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</si>
  <si>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</si>
  <si>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</si>
  <si>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</si>
  <si>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</si>
  <si>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</si>
  <si>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</si>
  <si>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</si>
  <si>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</si>
  <si>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</si>
  <si>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</si>
  <si>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</si>
  <si>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</si>
  <si>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</si>
  <si>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</si>
  <si>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</si>
  <si>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</si>
  <si>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</si>
  <si>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</si>
  <si>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</si>
  <si>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</si>
  <si>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</si>
  <si>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</si>
  <si>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</si>
  <si>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</si>
  <si>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</si>
  <si>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</si>
  <si>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</si>
  <si>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</si>
  <si>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</si>
  <si>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</si>
  <si>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</si>
  <si>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</si>
  <si>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</si>
  <si>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</si>
  <si>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</si>
  <si>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</si>
  <si>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</si>
  <si>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</si>
  <si>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</si>
  <si>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</si>
  <si>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</si>
  <si>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</si>
  <si>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</si>
  <si>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</si>
  <si>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</si>
  <si>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</si>
  <si>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</si>
  <si>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</si>
  <si>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</si>
  <si>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</si>
  <si>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</si>
  <si>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</si>
  <si>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</si>
  <si>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</si>
  <si>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</si>
  <si>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</si>
  <si>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</si>
  <si>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</si>
  <si>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</si>
  <si>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</si>
  <si>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</si>
  <si>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</si>
  <si>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</si>
  <si>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</si>
  <si>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</si>
  <si>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</si>
  <si>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</si>
  <si>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</si>
  <si>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</si>
  <si>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</si>
  <si>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</si>
  <si>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</si>
  <si>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</si>
  <si>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</si>
  <si>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</si>
  <si>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</si>
  <si>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</si>
  <si>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</si>
  <si>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</si>
  <si>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</si>
  <si>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</si>
  <si>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</si>
  <si>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</si>
  <si>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</si>
  <si>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</si>
  <si>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</si>
  <si>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</si>
  <si>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</si>
  <si>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</si>
  <si>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</si>
  <si>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</si>
  <si>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</si>
  <si>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</si>
  <si>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</si>
  <si>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</si>
  <si>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</si>
  <si>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</si>
  <si>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</si>
  <si>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</si>
  <si>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</si>
  <si>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</si>
  <si>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</si>
  <si>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</si>
  <si>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</si>
  <si>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</si>
  <si>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</si>
  <si>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</si>
  <si>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</si>
  <si>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</si>
  <si>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</si>
  <si>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</si>
  <si>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</si>
  <si>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</si>
  <si>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</si>
  <si>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</si>
  <si>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</si>
  <si>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</si>
  <si>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</si>
  <si>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</si>
  <si>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</si>
  <si>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</si>
  <si>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</si>
  <si>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</si>
  <si>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</si>
  <si>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</si>
  <si>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</si>
  <si>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</si>
  <si>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</si>
  <si>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</si>
  <si>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</si>
  <si>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</si>
  <si>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</si>
  <si>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</si>
  <si>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</si>
  <si>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</si>
  <si>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</si>
  <si>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</si>
  <si>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</si>
  <si>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</si>
  <si>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</si>
  <si>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</si>
  <si>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</si>
  <si>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</si>
  <si>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</si>
  <si>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</si>
  <si>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</si>
  <si>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</si>
  <si>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</si>
  <si>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</si>
  <si>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</si>
  <si>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</si>
  <si>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</si>
  <si>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</si>
  <si>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</si>
  <si>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</si>
  <si>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</si>
  <si>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</si>
  <si>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</si>
  <si>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</si>
  <si>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</si>
  <si>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</si>
  <si>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</si>
  <si>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</si>
  <si>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</si>
  <si>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</si>
  <si>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</si>
  <si>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</si>
  <si>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</si>
  <si>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</si>
  <si>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</si>
  <si>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</si>
  <si>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</si>
  <si>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</si>
  <si>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</si>
  <si>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</si>
  <si>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</si>
  <si>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</si>
  <si>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</si>
  <si>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</si>
  <si>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</si>
  <si>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</si>
  <si>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</si>
  <si>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</si>
  <si>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</si>
  <si>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</si>
  <si>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</si>
  <si>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</si>
  <si>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</si>
  <si>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</si>
  <si>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</si>
  <si>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</si>
  <si>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</si>
  <si>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</si>
  <si>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</si>
  <si>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</si>
  <si>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</si>
  <si>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</si>
  <si>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</si>
  <si>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</si>
  <si>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</si>
  <si>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</si>
  <si>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</si>
  <si>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</si>
  <si>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</si>
  <si>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</si>
  <si>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</si>
  <si>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</si>
  <si>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</si>
  <si>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</si>
  <si>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</si>
  <si>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</si>
  <si>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</si>
  <si>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</si>
  <si>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</si>
  <si>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</si>
  <si>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</si>
  <si>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</si>
  <si>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</si>
  <si>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</si>
  <si>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</si>
  <si>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</si>
  <si>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</si>
  <si>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</si>
  <si>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</si>
  <si>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</si>
  <si>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</si>
  <si>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</si>
  <si>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</si>
  <si>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</si>
  <si>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</si>
  <si>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</si>
  <si>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</si>
  <si>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</si>
  <si>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</si>
  <si>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</si>
  <si>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</si>
  <si>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</si>
  <si>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</si>
  <si>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</si>
  <si>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</si>
  <si>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</si>
  <si>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</si>
  <si>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</si>
  <si>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</si>
  <si>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</si>
  <si>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</si>
  <si>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</si>
  <si>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</si>
  <si>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</si>
  <si>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</si>
  <si>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</si>
  <si>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</si>
  <si>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</si>
  <si>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</si>
  <si>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</si>
  <si>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</si>
  <si>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</si>
  <si>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</si>
  <si>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</si>
  <si>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</si>
  <si>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</si>
  <si>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</si>
  <si>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</si>
  <si>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</si>
  <si>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</si>
  <si>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</si>
  <si>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</si>
  <si>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</si>
  <si>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</si>
  <si>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</si>
  <si>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</si>
  <si>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</si>
  <si>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</si>
  <si>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</si>
  <si>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</si>
  <si>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</si>
  <si>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</si>
  <si>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</si>
  <si>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</si>
  <si>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</si>
  <si>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</si>
  <si>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</si>
  <si>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</si>
  <si>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</si>
  <si>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</si>
  <si>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</si>
  <si>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</si>
  <si>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</si>
  <si>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</si>
  <si>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</si>
  <si>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</si>
  <si>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</si>
  <si>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</si>
  <si>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</si>
  <si>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</si>
  <si>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</si>
  <si>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</si>
  <si>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</si>
  <si>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</si>
  <si>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</si>
  <si>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</si>
  <si>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</si>
  <si>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</si>
  <si>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</si>
  <si>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</si>
  <si>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</si>
  <si>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</si>
  <si>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</si>
  <si>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</si>
  <si>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</si>
  <si>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</si>
  <si>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</si>
  <si>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</si>
  <si>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</si>
  <si>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</si>
  <si>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</si>
  <si>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</si>
  <si>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</si>
  <si>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</si>
  <si>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</si>
  <si>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</si>
  <si>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</si>
  <si>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</si>
  <si>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</si>
  <si>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</si>
  <si>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</si>
  <si>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</si>
  <si>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</si>
  <si>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</si>
  <si>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</si>
  <si>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</si>
  <si>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</si>
  <si>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</si>
  <si>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</si>
  <si>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</si>
  <si>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</si>
  <si>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</si>
  <si>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</si>
  <si>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</si>
  <si>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</si>
  <si>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</si>
  <si>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</si>
  <si>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</si>
  <si>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</si>
  <si>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</si>
  <si>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</si>
  <si>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</si>
  <si>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</si>
  <si>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</si>
  <si>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</si>
  <si>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</si>
  <si>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</si>
  <si>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</si>
  <si>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</si>
  <si>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</si>
  <si>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</si>
  <si>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</si>
  <si>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</si>
  <si>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</si>
  <si>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</si>
  <si>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</si>
  <si>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</si>
  <si>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</si>
  <si>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</si>
  <si>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</si>
  <si>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</si>
  <si>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</si>
  <si>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</si>
  <si>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</si>
  <si>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</si>
  <si>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</si>
  <si>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</si>
  <si>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</si>
  <si>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</si>
  <si>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</si>
  <si>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</si>
  <si>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</si>
  <si>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</si>
  <si>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</si>
  <si>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</si>
  <si>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</si>
  <si>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</si>
  <si>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</si>
  <si>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</si>
  <si>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</si>
  <si>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</si>
  <si>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</si>
  <si>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</si>
  <si>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</si>
  <si>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</si>
  <si>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</si>
  <si>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</si>
  <si>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</si>
  <si>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</si>
  <si>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</si>
  <si>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</si>
  <si>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</si>
  <si>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</si>
  <si>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</si>
  <si>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</si>
  <si>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</si>
  <si>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</si>
  <si>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</si>
  <si>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</si>
  <si>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</si>
  <si>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</si>
  <si>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</si>
  <si>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</si>
  <si>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</si>
  <si>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</si>
  <si>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</si>
  <si>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</si>
  <si>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</si>
  <si>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</si>
  <si>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</si>
  <si>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</si>
  <si>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</si>
  <si>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</si>
  <si>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</si>
  <si>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</si>
  <si>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</si>
  <si>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</si>
  <si>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</si>
  <si>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</si>
  <si>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</si>
  <si>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</si>
  <si>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</si>
  <si>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</si>
  <si>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</si>
  <si>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</si>
  <si>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</si>
  <si>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</si>
  <si>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</si>
  <si>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</si>
  <si>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</si>
  <si>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</si>
  <si>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</si>
  <si>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</si>
  <si>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</si>
  <si>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</si>
  <si>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</si>
  <si>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</si>
  <si>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</si>
  <si>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</si>
  <si>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</si>
  <si>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</si>
  <si>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</si>
  <si>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</si>
  <si>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</si>
  <si>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</si>
  <si>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</si>
  <si>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</si>
  <si>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</si>
  <si>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</si>
  <si>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</si>
  <si>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</si>
  <si>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</si>
  <si>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</si>
  <si>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</si>
  <si>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</si>
  <si>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</si>
  <si>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</si>
  <si>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</si>
  <si>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</si>
  <si>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</si>
  <si>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</si>
  <si>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</si>
  <si>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</si>
  <si>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</si>
  <si>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</si>
  <si>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</si>
  <si>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</si>
  <si>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</si>
  <si>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</si>
  <si>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</si>
  <si>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</si>
  <si>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</si>
  <si>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</si>
  <si>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</si>
  <si>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</si>
  <si>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</si>
  <si>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</si>
  <si>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</si>
  <si>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</si>
  <si>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</si>
  <si>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</si>
  <si>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</si>
  <si>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</si>
  <si>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</si>
  <si>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</si>
  <si>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</si>
  <si>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</si>
  <si>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</si>
  <si>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</si>
  <si>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</si>
  <si>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</si>
  <si>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</si>
  <si>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</si>
  <si>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</si>
  <si>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</si>
  <si>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</si>
  <si>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</si>
  <si>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</si>
  <si>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</si>
  <si>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</si>
  <si>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</si>
  <si>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</si>
  <si>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</si>
  <si>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</si>
  <si>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</si>
  <si>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</si>
  <si>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</si>
  <si>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</si>
  <si>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</si>
  <si>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</si>
  <si>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</si>
  <si>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</si>
  <si>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</si>
  <si>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</si>
  <si>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</si>
  <si>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</si>
  <si>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</si>
  <si>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</si>
  <si>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</si>
  <si>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</si>
  <si>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</si>
  <si>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</si>
  <si>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</si>
  <si>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</si>
  <si>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</si>
  <si>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</si>
  <si>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</si>
  <si>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</si>
  <si>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</si>
  <si>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</si>
  <si>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</si>
  <si>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</si>
  <si>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</si>
  <si>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</si>
  <si>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</si>
  <si>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</si>
  <si>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</si>
  <si>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</si>
  <si>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</si>
  <si>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</si>
  <si>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</si>
  <si>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</si>
  <si>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</si>
  <si>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</si>
  <si>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</si>
  <si>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</si>
  <si>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</si>
  <si>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</si>
  <si>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</si>
  <si>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</si>
  <si>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</si>
  <si>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</si>
  <si>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</si>
  <si>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</si>
  <si>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</si>
  <si>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</si>
  <si>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</si>
  <si>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</si>
  <si>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</si>
  <si>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</si>
  <si>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</si>
  <si>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</si>
  <si>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</si>
  <si>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</si>
  <si>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</si>
  <si>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</si>
  <si>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</si>
  <si>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</si>
  <si>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</si>
  <si>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</si>
  <si>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</si>
  <si>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</si>
  <si>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</si>
  <si>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</si>
  <si>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</si>
  <si>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</si>
  <si>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</si>
  <si>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</si>
  <si>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</si>
  <si>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</si>
  <si>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</si>
  <si>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</si>
  <si>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</si>
  <si>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</si>
  <si>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</si>
  <si>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</si>
  <si>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</si>
  <si>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</si>
  <si>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</si>
  <si>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</si>
  <si>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</si>
  <si>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</si>
  <si>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</si>
  <si>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</si>
  <si>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</si>
  <si>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</si>
  <si>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</si>
  <si>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</si>
  <si>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</si>
  <si>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</si>
  <si>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</si>
  <si>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</si>
  <si>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</si>
  <si>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</si>
  <si>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</si>
  <si>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</si>
  <si>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</si>
  <si>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</si>
  <si>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</si>
  <si>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</si>
  <si>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</si>
  <si>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</si>
  <si>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</si>
  <si>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</si>
  <si>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</si>
  <si>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</si>
  <si>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</si>
  <si>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</si>
  <si>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</si>
  <si>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</si>
  <si>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</si>
  <si>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</si>
  <si>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</si>
  <si>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</si>
  <si>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</si>
  <si>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</si>
  <si>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</si>
  <si>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</si>
  <si>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</si>
  <si>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</si>
  <si>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</si>
  <si>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</si>
  <si>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</si>
  <si>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</si>
  <si>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</si>
  <si>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</si>
  <si>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</si>
  <si>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</si>
  <si>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</si>
  <si>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</si>
  <si>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</si>
  <si>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</si>
  <si>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</si>
  <si>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</si>
  <si>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</si>
  <si>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</si>
  <si>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</si>
  <si>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</si>
  <si>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</si>
  <si>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</si>
  <si>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</si>
  <si>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</si>
  <si>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</si>
  <si>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</si>
  <si>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</si>
  <si>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</si>
  <si>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</si>
  <si>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</si>
  <si>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</si>
  <si>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</si>
  <si>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</si>
  <si>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</si>
  <si>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</si>
  <si>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</si>
  <si>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</si>
  <si>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</si>
  <si>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</si>
  <si>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</si>
  <si>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</si>
  <si>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</si>
  <si>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</si>
  <si>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</si>
  <si>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</si>
  <si>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</si>
  <si>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</si>
  <si>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</si>
  <si>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</si>
  <si>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</si>
  <si>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</si>
  <si>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</si>
  <si>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</si>
  <si>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</si>
  <si>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</si>
  <si>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</si>
  <si>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</si>
  <si>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</si>
  <si>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</si>
  <si>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</si>
  <si>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</si>
  <si>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</si>
  <si>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</si>
  <si>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</si>
  <si>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</si>
  <si>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</si>
  <si>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</si>
  <si>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</si>
  <si>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</si>
  <si>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</si>
  <si>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</si>
  <si>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</si>
  <si>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</si>
  <si>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</si>
  <si>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</si>
  <si>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</si>
  <si>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</si>
  <si>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</si>
  <si>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</si>
  <si>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</si>
  <si>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</si>
  <si>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</si>
  <si>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</si>
  <si>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</si>
  <si>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</si>
  <si>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</si>
  <si>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</si>
  <si>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</si>
  <si>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</si>
  <si>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</si>
  <si>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</si>
  <si>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</si>
  <si>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</si>
  <si>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</si>
  <si>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</si>
  <si>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</si>
  <si>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</si>
  <si>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</si>
  <si>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</si>
  <si>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</si>
  <si>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</si>
  <si>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</si>
  <si>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</si>
  <si>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</si>
  <si>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</si>
  <si>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</si>
  <si>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</si>
  <si>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</si>
  <si>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</si>
  <si>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</si>
  <si>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</si>
  <si>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</si>
  <si>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</si>
  <si>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</si>
  <si>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</si>
  <si>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</si>
  <si>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</si>
  <si>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</si>
  <si>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</si>
  <si>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</si>
  <si>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</si>
  <si>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</si>
  <si>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</si>
  <si>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</si>
  <si>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</si>
  <si>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</si>
  <si>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</si>
  <si>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</si>
  <si>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</si>
  <si>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</si>
  <si>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</si>
  <si>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</si>
  <si>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</si>
  <si>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</si>
  <si>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</si>
  <si>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</si>
  <si>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</si>
  <si>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</si>
  <si>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</si>
  <si>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</si>
  <si>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</si>
  <si>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</si>
  <si>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</si>
  <si>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</si>
  <si>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</si>
  <si>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</si>
  <si>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</si>
  <si>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</si>
  <si>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</si>
  <si>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</si>
  <si>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</si>
  <si>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</si>
  <si>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</si>
  <si>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</si>
  <si>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</si>
  <si>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</si>
  <si>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</si>
  <si>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</si>
  <si>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</si>
  <si>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</si>
  <si>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</si>
  <si>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</si>
  <si>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</si>
  <si>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</si>
  <si>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</si>
  <si>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</si>
  <si>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</si>
  <si>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</si>
  <si>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</si>
  <si>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</si>
  <si>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</si>
  <si>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</si>
  <si>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</si>
  <si>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</si>
  <si>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</si>
  <si>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</si>
  <si>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</si>
  <si>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</si>
  <si>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</si>
  <si>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</si>
  <si>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</si>
  <si>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</si>
  <si>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</si>
  <si>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</si>
  <si>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</si>
  <si>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</si>
  <si>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</si>
  <si>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</si>
  <si>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</si>
  <si>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</si>
  <si>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</si>
  <si>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</si>
  <si>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</si>
  <si>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</si>
  <si>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</si>
  <si>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</si>
  <si>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</si>
  <si>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</si>
  <si>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</si>
  <si>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</si>
  <si>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</si>
  <si>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</si>
  <si>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</si>
  <si>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</si>
  <si>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</si>
  <si>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</si>
  <si>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</si>
  <si>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</si>
  <si>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</si>
  <si>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</si>
  <si>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</si>
  <si>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</si>
  <si>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</si>
  <si>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</si>
  <si>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</si>
  <si>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</si>
  <si>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</si>
  <si>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</si>
  <si>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</si>
  <si>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</si>
  <si>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</si>
  <si>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</si>
  <si>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</si>
  <si>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</si>
  <si>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</si>
  <si>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</si>
  <si>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</si>
  <si>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</si>
  <si>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</si>
  <si>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</si>
  <si>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</si>
  <si>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</si>
  <si>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</si>
  <si>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</si>
  <si>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</si>
  <si>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</si>
  <si>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</si>
  <si>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</si>
  <si>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</si>
  <si>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</si>
  <si>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</si>
  <si>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</si>
  <si>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</si>
  <si>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</si>
  <si>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</si>
  <si>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</si>
  <si>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</si>
  <si>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</si>
  <si>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</si>
  <si>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</si>
  <si>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</si>
  <si>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</si>
  <si>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</si>
  <si>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</si>
  <si>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</si>
  <si>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</si>
  <si>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</si>
  <si>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</si>
  <si>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</si>
  <si>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</si>
  <si>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</si>
  <si>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</si>
  <si>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</si>
  <si>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</si>
  <si>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</si>
  <si>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</si>
  <si>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</si>
  <si>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</si>
  <si>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</si>
  <si>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</si>
  <si>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</si>
  <si>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</si>
  <si>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</si>
  <si>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</si>
  <si>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</si>
  <si>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</si>
  <si>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</si>
  <si>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</si>
  <si>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</si>
  <si>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</si>
  <si>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</si>
  <si>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</si>
  <si>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</si>
  <si>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</si>
  <si>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</si>
  <si>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</si>
  <si>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</si>
  <si>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</si>
  <si>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</si>
  <si>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</si>
  <si>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</si>
  <si>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</si>
  <si>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</si>
  <si>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</si>
  <si>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</si>
  <si>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</si>
  <si>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</si>
  <si>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</si>
  <si>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</si>
  <si>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</si>
  <si>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</si>
  <si>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</si>
  <si>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</si>
  <si>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</si>
  <si>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</si>
  <si>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</si>
  <si>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</si>
  <si>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</si>
  <si>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</si>
  <si>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</si>
  <si>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</si>
  <si>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</si>
  <si>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</si>
  <si>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</si>
  <si>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</si>
  <si>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</si>
  <si>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</si>
  <si>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</si>
  <si>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</si>
  <si>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</si>
  <si>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</si>
  <si>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</si>
  <si>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</si>
  <si>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</si>
  <si>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</si>
  <si>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</si>
  <si>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</si>
  <si>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</si>
  <si>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</si>
  <si>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</si>
  <si>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</si>
  <si>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</si>
  <si>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</si>
  <si>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</si>
  <si>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</si>
  <si>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</si>
  <si>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</si>
  <si>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</si>
  <si>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</si>
  <si>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</si>
  <si>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</si>
  <si>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</si>
  <si>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</si>
  <si>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</si>
  <si>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</si>
  <si>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</si>
  <si>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</si>
  <si>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</si>
  <si>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</si>
  <si>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</si>
  <si>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</si>
  <si>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</si>
  <si>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</si>
  <si>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</si>
  <si>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</si>
  <si>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</si>
  <si>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</si>
  <si>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</si>
  <si>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</si>
  <si>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</si>
  <si>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</si>
  <si>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</si>
  <si>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</si>
  <si>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</si>
  <si>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</si>
  <si>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</si>
  <si>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</si>
  <si>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</si>
  <si>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</si>
  <si>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</si>
  <si>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</si>
  <si>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</si>
  <si>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</si>
  <si>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</si>
  <si>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</si>
  <si>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</si>
  <si>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</si>
  <si>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</si>
  <si>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</si>
  <si>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</si>
  <si>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</si>
  <si>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</si>
  <si>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</si>
  <si>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</si>
  <si>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</si>
  <si>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</si>
  <si>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</si>
  <si>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</si>
  <si>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</si>
  <si>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</si>
  <si>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</si>
  <si>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</si>
  <si>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</si>
  <si>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</si>
  <si>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</si>
  <si>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</si>
  <si>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</si>
  <si>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</si>
  <si>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</si>
  <si>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</si>
  <si>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</si>
  <si>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</si>
  <si>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</si>
  <si>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</si>
  <si>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</si>
  <si>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</si>
  <si>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</si>
  <si>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</si>
  <si>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</si>
  <si>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</si>
  <si>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</si>
  <si>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</si>
  <si>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</si>
  <si>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</si>
  <si>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</si>
  <si>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</si>
  <si>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</si>
  <si>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</si>
  <si>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</si>
  <si>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</si>
  <si>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</si>
  <si>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</si>
  <si>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</si>
  <si>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</si>
  <si>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</si>
  <si>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</si>
  <si>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</si>
  <si>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</si>
  <si>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</si>
  <si>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</si>
  <si>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</si>
  <si>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</si>
  <si>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</si>
  <si>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</si>
  <si>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</si>
  <si>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</si>
  <si>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</si>
  <si>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</si>
  <si>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</si>
  <si>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</si>
  <si>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</si>
  <si>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</si>
  <si>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</si>
  <si>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</si>
  <si>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</si>
  <si>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</si>
  <si>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</si>
  <si>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</si>
  <si>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</si>
  <si>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</si>
  <si>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</si>
  <si>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</si>
  <si>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</si>
  <si>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</si>
  <si>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</si>
  <si>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</si>
  <si>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</si>
  <si>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</si>
  <si>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</si>
  <si>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</si>
  <si>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</si>
  <si>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</si>
  <si>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</si>
  <si>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</si>
  <si>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</si>
  <si>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</si>
  <si>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</si>
  <si>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</si>
  <si>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</si>
  <si>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</si>
  <si>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</si>
  <si>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</si>
  <si>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</si>
  <si>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</si>
  <si>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</si>
  <si>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</si>
  <si>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</si>
  <si>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</si>
  <si>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</si>
  <si>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</si>
  <si>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</si>
  <si>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</si>
  <si>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</si>
  <si>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</si>
  <si>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</si>
  <si>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</si>
  <si>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</si>
  <si>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</si>
  <si>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</si>
  <si>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</si>
  <si>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</si>
  <si>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</si>
  <si>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</si>
  <si>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</si>
  <si>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</si>
  <si>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</si>
  <si>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</si>
  <si>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</si>
  <si>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</si>
  <si>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</si>
  <si>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</si>
  <si>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</si>
  <si>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</si>
  <si>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</si>
  <si>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</si>
  <si>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</si>
  <si>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</si>
  <si>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</si>
  <si>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</si>
  <si>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</si>
  <si>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</si>
  <si>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</si>
  <si>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</si>
  <si>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</si>
  <si>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</si>
  <si>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</si>
  <si>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</si>
  <si>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</si>
  <si>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</si>
  <si>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</si>
  <si>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</si>
  <si>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</si>
  <si>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</si>
  <si>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</si>
  <si>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</si>
  <si>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</si>
  <si>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</si>
  <si>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</si>
  <si>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</si>
  <si>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</si>
  <si>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</si>
  <si>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</si>
  <si>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</si>
  <si>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</si>
  <si>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</si>
  <si>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</si>
  <si>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</si>
  <si>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</si>
  <si>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</si>
  <si>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</si>
  <si>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</si>
  <si>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</si>
  <si>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</si>
  <si>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</si>
  <si>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</si>
  <si>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</si>
  <si>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</si>
  <si>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</si>
  <si>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</si>
  <si>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</si>
  <si>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</si>
  <si>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</si>
  <si>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</si>
  <si>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</si>
  <si>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</si>
  <si>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</si>
  <si>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</si>
  <si>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</si>
  <si>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</si>
  <si>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</si>
  <si>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</si>
  <si>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</si>
  <si>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</si>
  <si>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</si>
  <si>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</si>
  <si>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</si>
  <si>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</si>
  <si>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</si>
  <si>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</si>
  <si>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</si>
  <si>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</si>
  <si>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</si>
  <si>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</si>
  <si>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</si>
  <si>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</si>
  <si>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</si>
  <si>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</si>
  <si>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</si>
  <si>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</si>
  <si>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</si>
  <si>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</si>
  <si>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</si>
  <si>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</si>
  <si>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</si>
  <si>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</si>
  <si>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</si>
  <si>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</si>
  <si>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</si>
  <si>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</si>
  <si>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</si>
  <si>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</si>
  <si>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</si>
  <si>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</si>
  <si>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</si>
  <si>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</si>
  <si>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</si>
  <si>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</si>
  <si>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</si>
  <si>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</si>
  <si>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</si>
  <si>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</si>
  <si>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</si>
  <si>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</si>
  <si>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</si>
  <si>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</si>
  <si>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</si>
  <si>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</si>
  <si>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</si>
  <si>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</si>
  <si>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</si>
  <si>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</si>
  <si>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</si>
  <si>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</si>
  <si>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</si>
  <si>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</si>
  <si>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</si>
  <si>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</si>
  <si>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</si>
  <si>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</si>
  <si>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</si>
  <si>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</si>
  <si>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</si>
  <si>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</si>
  <si>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</si>
  <si>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</si>
  <si>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</si>
  <si>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</si>
  <si>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</si>
  <si>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</si>
  <si>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</si>
  <si>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</si>
  <si>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</si>
  <si>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</si>
  <si>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</si>
  <si>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</si>
  <si>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</si>
  <si>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</si>
  <si>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</si>
  <si>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</si>
  <si>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</si>
  <si>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</si>
  <si>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</si>
  <si>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</si>
  <si>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</si>
  <si>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</si>
  <si>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</si>
  <si>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</si>
  <si>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</si>
  <si>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</si>
  <si>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</si>
  <si>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</si>
  <si>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</si>
  <si>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</si>
  <si>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</si>
  <si>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</si>
  <si>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</si>
  <si>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</si>
  <si>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</si>
  <si>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</si>
  <si>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</si>
  <si>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</si>
  <si>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</si>
  <si>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</si>
  <si>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</si>
  <si>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</si>
  <si>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</si>
  <si>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</si>
  <si>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</si>
  <si>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</si>
  <si>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</si>
  <si>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</si>
  <si>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</si>
  <si>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</si>
  <si>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</si>
  <si>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</si>
  <si>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</si>
  <si>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</si>
  <si>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</si>
  <si>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</si>
  <si>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</si>
  <si>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</si>
  <si>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</si>
  <si>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</si>
  <si>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</si>
  <si>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</si>
  <si>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</si>
  <si>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</si>
  <si>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</si>
  <si>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</si>
  <si>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</si>
  <si>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</si>
  <si>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</si>
  <si>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</si>
  <si>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</si>
  <si>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</si>
  <si>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</si>
  <si>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</si>
  <si>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</si>
  <si>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</si>
  <si>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</si>
  <si>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</si>
  <si>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</si>
  <si>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</si>
  <si>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</si>
  <si>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</si>
  <si>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</si>
  <si>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</si>
  <si>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</si>
  <si>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</si>
  <si>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</si>
  <si>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</si>
  <si>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</si>
  <si>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</si>
  <si>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</si>
  <si>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</si>
  <si>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</si>
  <si>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</si>
  <si>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</si>
  <si>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</si>
  <si>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</si>
  <si>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</si>
  <si>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</si>
  <si>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</si>
  <si>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</si>
  <si>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</si>
  <si>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</si>
  <si>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</si>
  <si>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</si>
  <si>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</si>
  <si>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</si>
  <si>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</si>
  <si>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</si>
  <si>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</si>
  <si>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</si>
  <si>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</si>
  <si>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</si>
  <si>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</si>
  <si>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</si>
  <si>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</si>
  <si>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</si>
  <si>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</si>
  <si>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</si>
  <si>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</si>
  <si>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</si>
  <si>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</si>
  <si>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</si>
  <si>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</si>
  <si>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</si>
  <si>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</si>
  <si>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</si>
  <si>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</si>
  <si>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</si>
  <si>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</si>
  <si>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</si>
  <si>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</si>
  <si>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</si>
  <si>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</si>
  <si>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</si>
  <si>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</si>
  <si>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</si>
  <si>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</si>
  <si>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</si>
  <si>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</si>
  <si>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</si>
  <si>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</si>
  <si>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</si>
  <si>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</si>
  <si>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</si>
  <si>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</si>
  <si>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</si>
  <si>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</si>
  <si>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</si>
  <si>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</si>
  <si>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</si>
  <si>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</si>
  <si>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</si>
  <si>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</si>
  <si>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</si>
  <si>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</si>
  <si>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</si>
  <si>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</si>
  <si>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</si>
  <si>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</si>
  <si>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</si>
  <si>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</si>
  <si>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</si>
  <si>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</si>
  <si>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</si>
  <si>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</si>
  <si>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</si>
  <si>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</si>
  <si>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</si>
  <si>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</si>
  <si>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</si>
  <si>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</si>
  <si>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</si>
  <si>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</si>
  <si>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</si>
  <si>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</si>
  <si>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</si>
  <si>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</si>
  <si>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</si>
  <si>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</si>
  <si>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</si>
  <si>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</si>
  <si>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</si>
  <si>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</si>
  <si>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</si>
  <si>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</si>
  <si>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</si>
  <si>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</si>
  <si>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</si>
  <si>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</si>
  <si>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</si>
  <si>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</si>
  <si>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</si>
  <si>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</si>
  <si>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</si>
  <si>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</si>
  <si>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</si>
  <si>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</si>
  <si>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</si>
  <si>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</si>
  <si>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</si>
  <si>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</si>
  <si>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</si>
  <si>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</si>
  <si>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</si>
  <si>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</si>
  <si>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</si>
  <si>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</si>
  <si>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</si>
  <si>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</si>
  <si>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</si>
  <si>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</si>
  <si>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</si>
  <si>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</si>
  <si>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</si>
  <si>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</si>
  <si>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</si>
  <si>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</si>
  <si>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</si>
  <si>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</si>
  <si>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</si>
  <si>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</si>
  <si>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</si>
  <si>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</si>
  <si>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</si>
  <si>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</si>
  <si>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</si>
  <si>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</si>
  <si>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</si>
  <si>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</si>
  <si>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</si>
  <si>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</si>
  <si>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</si>
  <si>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</si>
  <si>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</si>
  <si>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</si>
  <si>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</si>
  <si>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</si>
  <si>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</si>
  <si>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</si>
  <si>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</si>
  <si>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</si>
  <si>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</si>
  <si>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</si>
  <si>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</si>
  <si>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</si>
  <si>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</si>
  <si>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</si>
  <si>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</si>
  <si>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</si>
  <si>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</si>
  <si>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</si>
  <si>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</si>
  <si>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</si>
  <si>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</si>
  <si>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</si>
  <si>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</si>
  <si>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</si>
  <si>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</si>
  <si>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</si>
  <si>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</si>
  <si>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</si>
  <si>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</si>
  <si>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</si>
  <si>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</si>
  <si>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</si>
  <si>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</si>
  <si>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</si>
  <si>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</si>
  <si>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</si>
  <si>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</si>
  <si>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</si>
  <si>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</si>
  <si>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</si>
  <si>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</si>
  <si>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</si>
  <si>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</si>
  <si>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</si>
  <si>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</si>
  <si>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</si>
  <si>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</si>
  <si>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</si>
  <si>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</si>
  <si>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</si>
  <si>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</si>
  <si>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</si>
  <si>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</si>
  <si>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</si>
  <si>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</si>
  <si>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</si>
  <si>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</si>
  <si>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</si>
  <si>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</si>
  <si>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</si>
  <si>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</si>
  <si>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</si>
  <si>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</si>
  <si>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</si>
  <si>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</si>
  <si>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</si>
  <si>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</si>
  <si>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</si>
  <si>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</si>
  <si>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</si>
  <si>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</si>
  <si>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</si>
  <si>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</si>
  <si>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</si>
  <si>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</si>
  <si>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</si>
  <si>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</si>
  <si>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</si>
  <si>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</si>
  <si>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</si>
  <si>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</si>
  <si>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</si>
  <si>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</si>
  <si>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</si>
  <si>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</si>
  <si>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</si>
  <si>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</si>
  <si>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</si>
  <si>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</si>
  <si>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</si>
  <si>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</si>
  <si>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</si>
  <si>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</si>
  <si>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</si>
  <si>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</si>
  <si>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</si>
  <si>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</si>
  <si>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</si>
  <si>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</si>
  <si>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</si>
  <si>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</si>
  <si>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</si>
  <si>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</si>
  <si>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</si>
  <si>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</si>
  <si>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</si>
  <si>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</si>
  <si>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</si>
  <si>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</si>
  <si>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</si>
  <si>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</si>
  <si>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</si>
  <si>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</si>
  <si>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</si>
  <si>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</si>
  <si>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</si>
  <si>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</si>
  <si>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</si>
  <si>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</si>
  <si>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</si>
  <si>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</si>
  <si>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</si>
  <si>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</si>
  <si>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</si>
  <si>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</si>
  <si>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</si>
  <si>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</si>
  <si>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</si>
  <si>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</si>
  <si>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</si>
  <si>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</si>
  <si>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</si>
  <si>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</si>
  <si>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</si>
  <si>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</si>
  <si>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</si>
  <si>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</si>
  <si>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</si>
  <si>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</si>
  <si>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</si>
  <si>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</si>
  <si>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</si>
  <si>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</si>
  <si>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</si>
  <si>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</si>
  <si>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</si>
  <si>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</si>
  <si>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</si>
  <si>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</si>
  <si>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</si>
  <si>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</si>
  <si>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</si>
  <si>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</si>
  <si>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</si>
  <si>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</si>
  <si>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</si>
  <si>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</si>
  <si>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</si>
  <si>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</si>
  <si>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</si>
  <si>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</si>
  <si>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</si>
  <si>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</si>
  <si>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</si>
  <si>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</si>
  <si>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</si>
  <si>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</si>
  <si>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</si>
  <si>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</si>
  <si>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</si>
  <si>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</si>
  <si>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</si>
  <si>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</si>
  <si>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</si>
  <si>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</si>
  <si>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</si>
  <si>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</si>
  <si>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</si>
  <si>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</si>
  <si>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</si>
  <si>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</si>
  <si>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</si>
  <si>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</si>
  <si>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</si>
  <si>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</si>
  <si>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</si>
  <si>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</si>
  <si>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</si>
  <si>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</si>
  <si>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</si>
  <si>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</si>
  <si>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</si>
  <si>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</si>
  <si>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</si>
  <si>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</si>
  <si>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</si>
  <si>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</si>
  <si>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</si>
  <si>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</si>
  <si>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</si>
  <si>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</si>
  <si>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</si>
  <si>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</si>
  <si>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</si>
  <si>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</si>
  <si>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</si>
  <si>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</si>
  <si>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</si>
  <si>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</si>
  <si>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</si>
  <si>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</si>
  <si>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</si>
  <si>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</si>
  <si>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</si>
  <si>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</si>
  <si>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</si>
  <si>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</si>
  <si>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</si>
  <si>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</si>
  <si>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</si>
  <si>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</si>
  <si>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</si>
  <si>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</si>
  <si>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</si>
  <si>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</si>
  <si>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</si>
  <si>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</si>
  <si>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</si>
  <si>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</si>
  <si>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</si>
  <si>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</si>
  <si>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</si>
  <si>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</si>
  <si>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</si>
  <si>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</si>
  <si>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</si>
  <si>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</si>
  <si>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</si>
  <si>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</si>
  <si>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</si>
  <si>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</si>
  <si>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</si>
  <si>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</si>
  <si>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</si>
  <si>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</si>
  <si>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</si>
  <si>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</si>
  <si>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</si>
  <si>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</si>
  <si>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</si>
  <si>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</si>
  <si>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</si>
  <si>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</si>
  <si>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</si>
  <si>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</si>
  <si>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</si>
  <si>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</si>
  <si>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</si>
  <si>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</si>
  <si>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</si>
  <si>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</si>
  <si>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</si>
  <si>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</si>
  <si>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</si>
  <si>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</si>
  <si>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</si>
  <si>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</si>
  <si>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</si>
  <si>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</si>
  <si>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</si>
  <si>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</si>
  <si>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</si>
  <si>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</si>
  <si>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</si>
  <si>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</si>
  <si>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</si>
  <si>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</si>
  <si>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</si>
  <si>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</si>
  <si>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</si>
  <si>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</si>
  <si>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</si>
  <si>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</si>
  <si>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</si>
  <si>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</si>
  <si>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</si>
  <si>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</si>
  <si>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</si>
  <si>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</si>
  <si>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</si>
  <si>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</si>
  <si>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</si>
  <si>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</si>
  <si>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</si>
  <si>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</si>
  <si>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</si>
  <si>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</si>
  <si>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</si>
  <si>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</si>
  <si>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</si>
  <si>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</si>
  <si>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</si>
  <si>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</si>
  <si>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</si>
  <si>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</si>
  <si>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</si>
  <si>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</si>
  <si>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</si>
  <si>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</si>
  <si>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</si>
  <si>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</si>
  <si>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</si>
  <si>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</si>
  <si>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</si>
  <si>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</si>
  <si>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</si>
  <si>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</si>
  <si>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</si>
  <si>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</si>
  <si>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</si>
  <si>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</si>
  <si>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</si>
  <si>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</si>
  <si>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</si>
  <si>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</si>
  <si>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</si>
  <si>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</si>
  <si>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</si>
  <si>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</si>
  <si>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</si>
  <si>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</si>
  <si>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</si>
  <si>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</si>
  <si>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</si>
  <si>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</si>
  <si>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</si>
  <si>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</si>
  <si>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</si>
  <si>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</si>
  <si>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</si>
  <si>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</si>
  <si>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</si>
  <si>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</si>
  <si>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</si>
  <si>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</si>
  <si>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</si>
  <si>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</si>
  <si>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</si>
  <si>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</si>
  <si>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</si>
  <si>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</si>
  <si>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</si>
  <si>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</si>
  <si>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</si>
  <si>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</si>
  <si>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</si>
  <si>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</si>
  <si>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</si>
  <si>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</si>
  <si>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</si>
  <si>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</si>
  <si>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</si>
  <si>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</si>
  <si>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</si>
  <si>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</si>
  <si>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</si>
  <si>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</si>
  <si>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</si>
  <si>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</si>
  <si>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</si>
  <si>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</si>
  <si>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</si>
  <si>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</si>
  <si>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</si>
  <si>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</si>
  <si>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</si>
  <si>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</si>
  <si>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</si>
  <si>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</si>
  <si>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</si>
  <si>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</si>
  <si>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</si>
  <si>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</si>
  <si>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</si>
  <si>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</si>
  <si>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</si>
  <si>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</si>
  <si>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</si>
  <si>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</si>
  <si>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</si>
  <si>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</si>
  <si>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</si>
  <si>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</si>
  <si>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</si>
  <si>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</si>
  <si>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</si>
  <si>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</si>
  <si>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</si>
  <si>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</si>
  <si>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</si>
  <si>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</si>
  <si>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</si>
  <si>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</si>
  <si>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</si>
  <si>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</si>
  <si>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</si>
  <si>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</si>
  <si>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</si>
  <si>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</si>
  <si>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</si>
  <si>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</si>
  <si>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</si>
  <si>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</si>
  <si>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</si>
  <si>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</si>
  <si>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</si>
  <si>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</si>
  <si>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</si>
  <si>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</si>
  <si>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</si>
  <si>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</si>
  <si>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</si>
  <si>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</si>
  <si>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</si>
  <si>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</si>
  <si>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</si>
  <si>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</si>
  <si>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</si>
  <si>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</si>
  <si>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</si>
  <si>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</si>
  <si>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</si>
  <si>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</si>
  <si>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</si>
  <si>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</si>
  <si>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</si>
  <si>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</si>
  <si>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</si>
  <si>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</si>
  <si>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</si>
  <si>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</si>
  <si>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</si>
  <si>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</si>
  <si>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</si>
  <si>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</si>
  <si>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</si>
  <si>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</si>
  <si>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</si>
  <si>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</si>
  <si>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</si>
  <si>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</si>
  <si>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</si>
  <si>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</si>
  <si>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</si>
  <si>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</si>
  <si>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</si>
  <si>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</si>
  <si>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</si>
  <si>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</si>
  <si>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</si>
  <si>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</si>
  <si>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</si>
  <si>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</si>
  <si>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</si>
  <si>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</si>
  <si>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</si>
  <si>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</si>
  <si>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</si>
  <si>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</si>
  <si>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</si>
  <si>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</si>
  <si>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</si>
  <si>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</si>
  <si>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</si>
  <si>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</si>
  <si>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</si>
  <si>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</si>
  <si>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</si>
  <si>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</si>
  <si>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</si>
  <si>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</si>
  <si>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</si>
  <si>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</si>
  <si>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</si>
  <si>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</si>
  <si>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</si>
  <si>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</si>
  <si>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</si>
  <si>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</si>
  <si>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</si>
  <si>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</si>
  <si>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</si>
  <si>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</si>
  <si>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</si>
  <si>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</si>
  <si>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</si>
  <si>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</si>
  <si>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</si>
  <si>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</si>
  <si>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</si>
  <si>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</si>
  <si>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</si>
  <si>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</si>
  <si>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</si>
  <si>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</si>
  <si>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</si>
  <si>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</si>
  <si>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</si>
  <si>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</si>
  <si>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</si>
  <si>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</si>
  <si>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</si>
  <si>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</si>
  <si>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</si>
  <si>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</si>
  <si>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</si>
  <si>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</si>
  <si>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</si>
  <si>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</si>
  <si>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</si>
  <si>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</si>
  <si>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</si>
  <si>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</si>
  <si>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</si>
  <si>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</si>
  <si>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</si>
  <si>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</si>
  <si>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</si>
  <si>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</si>
  <si>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</si>
  <si>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</si>
  <si>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</si>
  <si>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</si>
  <si>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</si>
  <si>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</si>
  <si>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</si>
  <si>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</si>
  <si>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</si>
  <si>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</si>
  <si>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</si>
  <si>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</si>
  <si>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</si>
  <si>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</si>
  <si>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</si>
  <si>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</si>
  <si>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</si>
  <si>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</si>
  <si>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</si>
  <si>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</si>
  <si>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</si>
  <si>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</si>
  <si>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</si>
  <si>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</si>
  <si>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</si>
  <si>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</si>
  <si>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</si>
  <si>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</si>
  <si>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</si>
  <si>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</si>
  <si>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</si>
  <si>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</si>
  <si>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</si>
  <si>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</si>
  <si>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</si>
  <si>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</si>
  <si>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</si>
  <si>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</si>
  <si>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</si>
  <si>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</si>
  <si>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</si>
  <si>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</si>
  <si>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</si>
  <si>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</si>
  <si>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</si>
  <si>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</si>
  <si>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</si>
  <si>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</si>
  <si>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</si>
  <si>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</si>
  <si>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</si>
  <si>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</si>
  <si>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</si>
  <si>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</si>
  <si>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</si>
  <si>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</si>
  <si>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</si>
  <si>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</si>
  <si>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</si>
  <si>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</si>
  <si>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</si>
  <si>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</si>
  <si>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</si>
  <si>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</si>
  <si>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</si>
  <si>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</si>
  <si>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</si>
  <si>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</si>
  <si>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</si>
  <si>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</si>
  <si>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</si>
  <si>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</si>
  <si>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</si>
  <si>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</si>
  <si>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</si>
  <si>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</si>
  <si>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</si>
  <si>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</si>
  <si>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</si>
  <si>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</si>
  <si>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</si>
  <si>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</si>
  <si>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</si>
  <si>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</si>
  <si>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</si>
  <si>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</si>
  <si>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</si>
  <si>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</si>
  <si>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</si>
  <si>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</si>
  <si>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</si>
  <si>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</si>
  <si>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</si>
  <si>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</si>
  <si>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</si>
  <si>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</si>
  <si>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</si>
  <si>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</si>
  <si>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</si>
  <si>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</si>
  <si>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</si>
  <si>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</si>
  <si>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</si>
  <si>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</si>
  <si>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</si>
  <si>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</si>
  <si>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</si>
  <si>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</si>
  <si>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</si>
  <si>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</si>
  <si>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</si>
  <si>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</si>
  <si>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</si>
  <si>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</si>
  <si>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</si>
  <si>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</si>
  <si>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</si>
  <si>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</si>
  <si>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</si>
  <si>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</si>
  <si>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</si>
  <si>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</si>
  <si>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</si>
  <si>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</si>
  <si>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</si>
  <si>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</si>
  <si>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</si>
  <si>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</si>
  <si>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</si>
  <si>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</si>
  <si>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</si>
  <si>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</si>
  <si>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</si>
  <si>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</si>
  <si>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</si>
  <si>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</si>
  <si>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</si>
  <si>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</si>
  <si>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</si>
  <si>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</si>
  <si>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</si>
  <si>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</si>
  <si>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</si>
  <si>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</si>
  <si>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</si>
  <si>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</si>
  <si>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</si>
  <si>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</si>
  <si>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</si>
  <si>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</si>
  <si>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</si>
  <si>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</si>
  <si>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</si>
  <si>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</si>
  <si>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</si>
  <si>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</si>
  <si>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</si>
  <si>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</si>
  <si>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</si>
  <si>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</si>
  <si>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</si>
  <si>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</si>
  <si>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</si>
  <si>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</si>
  <si>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</si>
  <si>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</si>
  <si>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</si>
  <si>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</si>
  <si>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</si>
  <si>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</si>
  <si>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</si>
  <si>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</si>
  <si>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</si>
  <si>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</si>
  <si>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</si>
  <si>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</si>
  <si>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</si>
  <si>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</si>
  <si>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</si>
  <si>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</si>
  <si>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</si>
  <si>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</si>
  <si>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</si>
  <si>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</si>
  <si>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</si>
  <si>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</si>
  <si>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</si>
  <si>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</si>
  <si>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</si>
  <si>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</si>
  <si>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</si>
  <si>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</si>
  <si>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</si>
  <si>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</si>
  <si>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</si>
  <si>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</si>
  <si>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</si>
  <si>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</si>
  <si>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</si>
  <si>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</si>
  <si>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</si>
  <si>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</si>
  <si>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</si>
  <si>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</si>
  <si>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</si>
  <si>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</si>
  <si>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</si>
  <si>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</si>
  <si>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</si>
  <si>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</si>
  <si>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</si>
  <si>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</si>
  <si>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</si>
  <si>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</si>
  <si>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</si>
  <si>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</si>
  <si>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</si>
  <si>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</si>
  <si>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</si>
  <si>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</si>
  <si>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</si>
  <si>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</si>
  <si>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</si>
  <si>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</si>
  <si>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</si>
  <si>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</si>
  <si>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</si>
  <si>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</si>
  <si>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</si>
  <si>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</si>
  <si>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</si>
  <si>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</si>
  <si>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</si>
  <si>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</si>
  <si>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</si>
  <si>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</si>
  <si>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</si>
  <si>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</si>
  <si>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</si>
  <si>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</si>
  <si>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</si>
  <si>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</si>
  <si>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</si>
  <si>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</si>
  <si>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</si>
  <si>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</si>
  <si>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</si>
  <si>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</si>
  <si>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</si>
  <si>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</si>
  <si>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</si>
  <si>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</si>
  <si>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</si>
  <si>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</si>
  <si>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</si>
  <si>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</si>
  <si>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</si>
  <si>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</si>
  <si>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</si>
  <si>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</si>
  <si>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</si>
  <si>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</si>
  <si>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</si>
  <si>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</si>
  <si>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</si>
  <si>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</si>
  <si>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</si>
  <si>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</si>
  <si>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</si>
  <si>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</si>
  <si>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</si>
  <si>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</si>
  <si>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</si>
  <si>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</si>
  <si>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</si>
  <si>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</si>
  <si>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</si>
  <si>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</si>
  <si>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</si>
  <si>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</si>
  <si>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</si>
  <si>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</si>
  <si>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</si>
  <si>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</si>
  <si>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</si>
  <si>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</si>
  <si>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</si>
  <si>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</si>
  <si>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</si>
  <si>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</si>
  <si>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</si>
  <si>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</si>
  <si>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</si>
  <si>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</si>
  <si>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</si>
  <si>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</si>
  <si>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</si>
  <si>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</si>
  <si>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</si>
  <si>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</si>
  <si>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</si>
  <si>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</si>
  <si>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</si>
  <si>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</si>
  <si>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</si>
  <si>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</si>
  <si>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</si>
  <si>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</si>
  <si>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</si>
  <si>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</si>
  <si>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</si>
  <si>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</si>
  <si>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</si>
  <si>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</si>
  <si>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</si>
  <si>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</si>
  <si>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</si>
  <si>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</si>
  <si>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</si>
  <si>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</si>
  <si>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</si>
  <si>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</si>
  <si>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</si>
  <si>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</si>
  <si>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</si>
  <si>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</si>
  <si>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</si>
  <si>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</si>
  <si>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</si>
  <si>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</si>
  <si>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</si>
  <si>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</si>
  <si>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</si>
  <si>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</si>
  <si>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</si>
  <si>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</si>
  <si>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</si>
  <si>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</si>
  <si>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</si>
  <si>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</si>
  <si>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</si>
  <si>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</si>
  <si>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</si>
  <si>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</si>
  <si>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</si>
  <si>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</si>
  <si>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</si>
  <si>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</si>
  <si>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</si>
  <si>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</si>
  <si>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</si>
  <si>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</si>
  <si>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</si>
  <si>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</si>
  <si>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</si>
  <si>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</si>
  <si>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</si>
  <si>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</si>
  <si>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</si>
  <si>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</si>
  <si>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</si>
  <si>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</si>
  <si>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</si>
  <si>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</si>
  <si>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</si>
  <si>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</si>
  <si>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</si>
  <si>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</si>
  <si>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</si>
  <si>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</si>
  <si>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</si>
  <si>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</si>
  <si>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</si>
  <si>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</si>
  <si>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</si>
  <si>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</si>
  <si>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</si>
  <si>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</si>
  <si>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</si>
  <si>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</si>
  <si>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</si>
  <si>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</si>
  <si>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</si>
  <si>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</si>
  <si>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</si>
  <si>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</si>
  <si>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</si>
  <si>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</si>
  <si>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</si>
  <si>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</si>
  <si>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</si>
  <si>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</si>
  <si>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</si>
  <si>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</si>
  <si>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</si>
  <si>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</si>
  <si>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</si>
  <si>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</si>
  <si>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</si>
  <si>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</si>
  <si>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</si>
  <si>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</si>
  <si>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</si>
  <si>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</si>
  <si>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</si>
  <si>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</si>
  <si>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</si>
  <si>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</si>
  <si>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</si>
  <si>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</si>
  <si>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</si>
  <si>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</si>
  <si>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</si>
  <si>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</si>
  <si>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</si>
  <si>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</si>
  <si>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</si>
  <si>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</si>
  <si>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</si>
  <si>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</si>
  <si>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</si>
  <si>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</si>
  <si>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</si>
  <si>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</si>
  <si>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</si>
  <si>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</si>
  <si>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</si>
  <si>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</si>
  <si>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</si>
  <si>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</si>
  <si>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</si>
  <si>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</si>
  <si>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</si>
  <si>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</si>
  <si>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</si>
  <si>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</si>
  <si>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</si>
  <si>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</si>
  <si>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</si>
  <si>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</si>
  <si>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</si>
  <si>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</si>
  <si>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</si>
  <si>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</si>
  <si>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</si>
  <si>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</si>
  <si>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</si>
  <si>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</si>
  <si>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</si>
  <si>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</si>
  <si>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</si>
  <si>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</si>
  <si>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</si>
  <si>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</si>
  <si>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</si>
  <si>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</si>
  <si>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</si>
  <si>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</si>
  <si>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</si>
  <si>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</si>
  <si>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</si>
  <si>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</si>
  <si>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</si>
  <si>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</si>
  <si>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</si>
  <si>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</si>
  <si>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</si>
  <si>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</si>
  <si>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</si>
  <si>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</si>
  <si>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</si>
  <si>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</si>
  <si>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</si>
  <si>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</si>
  <si>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</si>
  <si>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</si>
  <si>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</si>
  <si>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</si>
  <si>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</si>
  <si>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</si>
  <si>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</si>
  <si>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</si>
  <si>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</si>
  <si>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</si>
  <si>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</si>
  <si>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</si>
  <si>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</si>
  <si>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</si>
  <si>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</si>
  <si>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</si>
  <si>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</si>
  <si>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</si>
  <si>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</si>
  <si>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</si>
  <si>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</si>
  <si>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</si>
  <si>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</si>
  <si>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</si>
  <si>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</si>
  <si>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</si>
  <si>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</si>
  <si>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</si>
  <si>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</si>
  <si>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</si>
  <si>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</si>
  <si>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</si>
  <si>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</si>
  <si>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</si>
  <si>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</si>
  <si>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</si>
  <si>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</si>
  <si>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</si>
  <si>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</si>
  <si>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</si>
  <si>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</si>
  <si>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</si>
  <si>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</si>
  <si>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</si>
  <si>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</si>
  <si>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</si>
  <si>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</si>
  <si>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</si>
  <si>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</si>
  <si>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</si>
  <si>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</si>
  <si>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</si>
  <si>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</si>
  <si>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</si>
  <si>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</si>
  <si>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</si>
  <si>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</si>
  <si>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</si>
  <si>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</si>
  <si>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</si>
  <si>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</si>
  <si>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</si>
  <si>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</si>
  <si>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</si>
  <si>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</si>
  <si>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</si>
  <si>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</si>
  <si>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</si>
  <si>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</si>
  <si>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</si>
  <si>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</si>
  <si>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</si>
  <si>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</si>
  <si>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</si>
  <si>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</si>
  <si>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</si>
  <si>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</si>
  <si>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</si>
  <si>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</si>
  <si>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</si>
  <si>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</si>
  <si>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</si>
  <si>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</si>
  <si>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</si>
  <si>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</si>
  <si>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</si>
  <si>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</si>
  <si>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</si>
  <si>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</si>
  <si>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</si>
  <si>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</si>
  <si>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</si>
  <si>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</si>
  <si>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</si>
  <si>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</si>
  <si>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</si>
  <si>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</si>
  <si>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</si>
  <si>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</si>
  <si>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</si>
  <si>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</si>
  <si>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</si>
  <si>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</si>
  <si>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</si>
  <si>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</si>
  <si>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</si>
  <si>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</si>
  <si>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</si>
  <si>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</si>
  <si>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</si>
  <si>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</si>
  <si>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</si>
  <si>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</si>
  <si>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</si>
  <si>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</si>
  <si>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</si>
  <si>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</si>
  <si>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</si>
  <si>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</si>
  <si>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</si>
  <si>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</si>
  <si>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</si>
  <si>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</si>
  <si>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</si>
  <si>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</si>
  <si>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</si>
  <si>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</si>
  <si>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</si>
  <si>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</si>
  <si>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</si>
  <si>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</si>
  <si>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</si>
  <si>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</si>
  <si>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</si>
  <si>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</si>
  <si>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</si>
  <si>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</si>
  <si>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</si>
  <si>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</si>
  <si>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</si>
  <si>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</si>
  <si>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</si>
  <si>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</si>
  <si>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</si>
  <si>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</si>
  <si>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</si>
  <si>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</si>
  <si>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</si>
  <si>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</si>
  <si>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</si>
  <si>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</si>
  <si>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</si>
  <si>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</si>
  <si>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</si>
  <si>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</si>
  <si>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</si>
  <si>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</si>
  <si>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</si>
  <si>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</si>
  <si>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</si>
  <si>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</si>
  <si>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</si>
  <si>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</si>
  <si>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</si>
  <si>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</si>
  <si>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</si>
  <si>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</si>
  <si>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</si>
  <si>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</si>
  <si>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</si>
  <si>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</si>
  <si>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</si>
  <si>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</si>
  <si>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</si>
  <si>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</si>
  <si>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</si>
  <si>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</si>
  <si>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</si>
  <si>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</si>
  <si>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</si>
  <si>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</si>
  <si>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</si>
  <si>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</si>
  <si>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</si>
  <si>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</si>
  <si>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</si>
  <si>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</si>
  <si>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</si>
  <si>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</si>
  <si>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</si>
  <si>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</si>
  <si>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</si>
  <si>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</si>
  <si>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</si>
  <si>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</si>
  <si>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</si>
  <si>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</si>
  <si>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</si>
  <si>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</si>
  <si>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</si>
  <si>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</si>
  <si>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</si>
  <si>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</si>
  <si>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</si>
  <si>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</si>
  <si>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</si>
  <si>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</si>
  <si>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</si>
  <si>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</si>
  <si>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</si>
  <si>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</si>
  <si>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</si>
  <si>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</si>
  <si>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</si>
  <si>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</si>
  <si>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</si>
  <si>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</si>
  <si>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</si>
  <si>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</si>
  <si>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</si>
  <si>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</si>
  <si>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</si>
  <si>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</si>
  <si>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</si>
  <si>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</si>
  <si>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</si>
  <si>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</si>
  <si>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</si>
  <si>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</si>
  <si>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</si>
  <si>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</si>
  <si>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</si>
  <si>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</si>
  <si>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</si>
  <si>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</si>
  <si>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</si>
  <si>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</si>
  <si>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</si>
  <si>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</si>
  <si>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</si>
  <si>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</si>
  <si>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</si>
  <si>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</si>
  <si>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</si>
  <si>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</si>
  <si>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</si>
  <si>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</si>
  <si>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</si>
  <si>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</si>
  <si>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</si>
  <si>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</si>
  <si>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</si>
  <si>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</si>
  <si>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</si>
  <si>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</si>
  <si>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</si>
  <si>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</si>
  <si>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</si>
  <si>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</si>
  <si>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</si>
  <si>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</si>
  <si>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</si>
  <si>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</si>
  <si>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</si>
  <si>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</si>
  <si>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</si>
  <si>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</si>
  <si>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</si>
  <si>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</si>
  <si>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</si>
  <si>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</si>
  <si>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</si>
  <si>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</si>
  <si>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</si>
  <si>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</si>
  <si>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</si>
  <si>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</si>
  <si>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</si>
  <si>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</si>
  <si>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</si>
  <si>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</si>
  <si>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</si>
  <si>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</si>
  <si>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</si>
  <si>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</si>
  <si>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</si>
  <si>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</si>
  <si>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</si>
  <si>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</si>
  <si>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</si>
  <si>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</si>
  <si>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</si>
  <si>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</si>
  <si>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</si>
  <si>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</si>
  <si>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</si>
  <si>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</si>
  <si>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</si>
  <si>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</si>
  <si>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</si>
  <si>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</si>
  <si>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</si>
  <si>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</si>
  <si>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</si>
  <si>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</si>
  <si>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</si>
  <si>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</si>
  <si>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</si>
  <si>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</si>
  <si>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</si>
  <si>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</si>
  <si>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</si>
  <si>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</si>
  <si>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</si>
  <si>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</si>
  <si>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</si>
  <si>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</si>
  <si>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</si>
  <si>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</si>
  <si>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</si>
  <si>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</si>
  <si>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</si>
  <si>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</si>
  <si>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</si>
  <si>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</si>
  <si>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</si>
  <si>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</si>
  <si>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</si>
  <si>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</si>
  <si>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</si>
  <si>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</si>
  <si>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</si>
  <si>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</si>
  <si>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</si>
  <si>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</si>
  <si>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</si>
  <si>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</si>
  <si>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</si>
  <si>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</si>
  <si>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</si>
  <si>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</si>
  <si>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</si>
  <si>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</si>
  <si>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</si>
  <si>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</si>
  <si>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</si>
  <si>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</si>
  <si>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</si>
  <si>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</si>
  <si>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</si>
  <si>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</si>
  <si>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</si>
  <si>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</si>
  <si>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</si>
  <si>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</si>
  <si>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</si>
  <si>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</si>
  <si>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</si>
  <si>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</si>
  <si>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</si>
  <si>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</si>
  <si>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</si>
  <si>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</si>
  <si>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</si>
  <si>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</si>
  <si>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</si>
  <si>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</si>
  <si>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</si>
  <si>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</si>
  <si>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</si>
  <si>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</si>
  <si>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</si>
  <si>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</si>
  <si>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</si>
  <si>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</si>
  <si>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</si>
  <si>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</si>
  <si>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</si>
  <si>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</si>
  <si>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</si>
  <si>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</si>
  <si>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</si>
  <si>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</si>
  <si>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</si>
  <si>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</si>
  <si>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</si>
  <si>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</si>
  <si>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</si>
  <si>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</si>
  <si>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</si>
  <si>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</si>
  <si>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</si>
  <si>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</si>
  <si>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</si>
  <si>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</si>
  <si>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</si>
  <si>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</si>
  <si>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</si>
  <si>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</si>
  <si>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</si>
  <si>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</si>
  <si>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</si>
  <si>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</si>
  <si>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</si>
  <si>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</si>
  <si>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</si>
  <si>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</si>
  <si>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</si>
  <si>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</si>
  <si>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</si>
  <si>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</si>
  <si>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</si>
  <si>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</si>
  <si>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</si>
  <si>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</si>
  <si>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</si>
  <si>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</si>
  <si>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</si>
  <si>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</si>
  <si>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</si>
  <si>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</si>
  <si>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</si>
  <si>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</si>
  <si>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</si>
  <si>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</si>
  <si>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</si>
  <si>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</si>
  <si>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</si>
  <si>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</si>
  <si>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</si>
  <si>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</si>
  <si>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</si>
  <si>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</si>
  <si>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</si>
  <si>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</si>
  <si>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</si>
  <si>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</si>
  <si>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</si>
  <si>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</si>
  <si>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</si>
  <si>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</si>
  <si>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</si>
  <si>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</si>
  <si>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</si>
  <si>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</si>
  <si>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</si>
  <si>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</si>
  <si>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</si>
  <si>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</si>
  <si>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</si>
  <si>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</si>
  <si>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</si>
  <si>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</si>
  <si>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</si>
  <si>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</si>
  <si>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</si>
  <si>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</si>
  <si>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</si>
  <si>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</si>
  <si>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</si>
  <si>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</si>
  <si>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</si>
  <si>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</si>
  <si>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</si>
  <si>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</si>
  <si>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</si>
  <si>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</si>
  <si>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</si>
  <si>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</si>
  <si>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</si>
  <si>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</si>
  <si>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</si>
  <si>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</si>
  <si>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</si>
  <si>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</si>
  <si>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</si>
  <si>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</si>
  <si>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</si>
  <si>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</si>
  <si>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</si>
  <si>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</si>
  <si>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</si>
  <si>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</si>
  <si>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</si>
  <si>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</si>
  <si>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</si>
  <si>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</si>
  <si>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</si>
  <si>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</si>
  <si>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</si>
  <si>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</si>
  <si>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</si>
  <si>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</si>
  <si>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</si>
  <si>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</si>
  <si>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</si>
  <si>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</si>
  <si>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</si>
  <si>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</si>
  <si>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</si>
  <si>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</si>
  <si>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</si>
  <si>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</si>
  <si>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</si>
  <si>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</si>
  <si>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</si>
  <si>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</si>
  <si>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</si>
  <si>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</si>
  <si>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</si>
  <si>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</si>
  <si>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</si>
  <si>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</si>
  <si>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</si>
  <si>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</si>
  <si>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</si>
  <si>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</si>
  <si>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</si>
  <si>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</si>
  <si>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</si>
  <si>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</si>
  <si>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</si>
  <si>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</si>
  <si>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</si>
  <si>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</si>
  <si>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</si>
  <si>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</si>
  <si>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</si>
  <si>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</si>
  <si>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</si>
  <si>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</si>
  <si>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</si>
  <si>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</si>
  <si>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</si>
  <si>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</si>
  <si>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</si>
  <si>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</si>
  <si>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</si>
  <si>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</si>
  <si>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</si>
  <si>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</si>
  <si>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</si>
  <si>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</si>
  <si>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</si>
  <si>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</si>
  <si>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</si>
  <si>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</si>
  <si>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</si>
  <si>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</si>
  <si>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</si>
  <si>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</si>
  <si>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</si>
  <si>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</si>
  <si>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</si>
  <si>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</si>
  <si>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</si>
  <si>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</si>
  <si>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</si>
  <si>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</si>
  <si>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</si>
  <si>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</si>
  <si>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</si>
  <si>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</si>
  <si>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</si>
  <si>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</si>
  <si>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</si>
  <si>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</si>
  <si>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</si>
  <si>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</si>
  <si>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</si>
  <si>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</si>
  <si>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</si>
  <si>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</si>
  <si>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</si>
  <si>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</si>
  <si>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</si>
  <si>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</si>
  <si>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</si>
  <si>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</si>
  <si>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</si>
  <si>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</si>
  <si>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</si>
  <si>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</si>
  <si>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</si>
  <si>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</si>
  <si>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</si>
  <si>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</si>
  <si>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</si>
  <si>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</si>
  <si>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</si>
  <si>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</si>
  <si>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</si>
  <si>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</si>
  <si>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</si>
  <si>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</si>
  <si>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</si>
  <si>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</si>
  <si>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</si>
  <si>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</si>
  <si>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</si>
  <si>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</si>
  <si>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</si>
  <si>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</si>
  <si>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</si>
  <si>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</si>
  <si>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</si>
  <si>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</si>
  <si>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</si>
  <si>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</si>
  <si>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</si>
  <si>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</si>
  <si>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</si>
  <si>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</si>
  <si>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</si>
  <si>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</si>
  <si>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</si>
  <si>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</si>
  <si>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</si>
  <si>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</si>
  <si>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</si>
  <si>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</si>
  <si>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</si>
  <si>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</si>
  <si>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</si>
  <si>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</si>
  <si>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</si>
  <si>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</si>
  <si>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</si>
  <si>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</si>
  <si>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</si>
  <si>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</si>
  <si>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</si>
  <si>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</si>
  <si>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</si>
  <si>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</si>
  <si>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</si>
  <si>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</si>
  <si>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</si>
  <si>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</si>
  <si>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</si>
  <si>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</si>
  <si>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</si>
  <si>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</si>
  <si>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</si>
  <si>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</si>
  <si>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</si>
  <si>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</si>
  <si>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</si>
  <si>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</si>
  <si>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</si>
  <si>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</si>
  <si>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</si>
  <si>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</si>
  <si>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</si>
  <si>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</si>
  <si>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</si>
  <si>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</si>
  <si>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</si>
  <si>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</si>
  <si>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</si>
  <si>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</si>
  <si>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</si>
  <si>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</si>
  <si>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</si>
  <si>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</si>
  <si>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</si>
  <si>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</si>
  <si>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</si>
  <si>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</si>
  <si>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</si>
  <si>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</si>
  <si>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</si>
  <si>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</si>
  <si>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</si>
  <si>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</si>
  <si>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</si>
  <si>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</si>
  <si>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</si>
  <si>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</si>
  <si>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</si>
  <si>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</si>
  <si>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</si>
  <si>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</si>
  <si>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</si>
  <si>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</si>
  <si>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</si>
  <si>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</si>
  <si>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</si>
  <si>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</si>
  <si>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</si>
  <si>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</si>
  <si>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</si>
  <si>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</si>
  <si>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</si>
  <si>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</si>
  <si>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</si>
  <si>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</si>
  <si>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</si>
  <si>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</si>
  <si>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</si>
  <si>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</si>
  <si>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</si>
  <si>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</si>
  <si>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</si>
  <si>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</si>
  <si>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</si>
  <si>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</si>
  <si>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</si>
  <si>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</si>
  <si>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</si>
  <si>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</si>
  <si>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</si>
  <si>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</si>
  <si>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</si>
  <si>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</si>
  <si>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</si>
  <si>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</si>
  <si>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</si>
  <si>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</si>
  <si>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</si>
  <si>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</si>
  <si>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</si>
  <si>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</si>
  <si>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</si>
  <si>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</si>
  <si>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</si>
  <si>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</si>
  <si>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</si>
  <si>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</si>
  <si>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</si>
  <si>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</si>
  <si>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</si>
  <si>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</si>
  <si>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</si>
  <si>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</si>
  <si>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</si>
  <si>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</si>
  <si>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</si>
  <si>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</si>
  <si>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</si>
  <si>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</si>
  <si>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</si>
  <si>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</si>
  <si>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</si>
  <si>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</si>
  <si>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</si>
  <si>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</si>
  <si>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</si>
  <si>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</si>
  <si>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</si>
  <si>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</si>
  <si>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</si>
  <si>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</si>
  <si>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</si>
  <si>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</si>
  <si>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</si>
  <si>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</si>
  <si>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</si>
  <si>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</si>
  <si>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</si>
  <si>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</si>
  <si>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</si>
  <si>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</si>
  <si>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</si>
  <si>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</si>
  <si>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</si>
  <si>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</si>
  <si>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</si>
  <si>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</si>
  <si>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</si>
  <si>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</si>
  <si>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</si>
  <si>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</si>
  <si>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</si>
  <si>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</si>
  <si>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</si>
  <si>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</si>
  <si>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</si>
  <si>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</si>
  <si>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</si>
  <si>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</si>
  <si>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</si>
  <si>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</si>
  <si>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</si>
  <si>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</si>
  <si>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</si>
  <si>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</si>
  <si>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</si>
  <si>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</si>
  <si>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</si>
  <si>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</si>
  <si>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</si>
  <si>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</si>
  <si>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</si>
  <si>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</si>
  <si>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</si>
  <si>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</si>
  <si>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</si>
  <si>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</si>
  <si>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</si>
  <si>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</si>
  <si>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</si>
  <si>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</si>
  <si>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</si>
  <si>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</si>
  <si>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</si>
  <si>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</si>
  <si>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</si>
  <si>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</si>
  <si>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</si>
  <si>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</si>
  <si>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</si>
  <si>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</si>
  <si>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</si>
  <si>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</si>
  <si>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</si>
  <si>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</si>
  <si>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</si>
  <si>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</si>
  <si>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</si>
  <si>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</si>
  <si>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</si>
  <si>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</si>
  <si>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</si>
  <si>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</si>
  <si>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</si>
  <si>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</si>
  <si>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</si>
  <si>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</si>
  <si>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</si>
  <si>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</si>
  <si>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</si>
  <si>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</si>
  <si>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</si>
  <si>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</si>
  <si>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</si>
  <si>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</si>
  <si>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</si>
  <si>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</si>
  <si>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</si>
  <si>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</si>
  <si>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</si>
  <si>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</si>
  <si>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</si>
  <si>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</si>
  <si>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</si>
  <si>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</si>
  <si>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</si>
  <si>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</si>
  <si>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</si>
  <si>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</si>
  <si>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</si>
  <si>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</si>
  <si>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</si>
  <si>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</si>
  <si>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</si>
  <si>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</si>
  <si>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</si>
  <si>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</si>
  <si>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</si>
  <si>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</si>
  <si>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</si>
  <si>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</si>
  <si>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</si>
  <si>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</si>
  <si>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</si>
  <si>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</si>
  <si>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</si>
  <si>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</si>
  <si>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</si>
  <si>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</si>
  <si>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</si>
  <si>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</si>
  <si>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</si>
  <si>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</si>
  <si>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</si>
  <si>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</si>
  <si>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</si>
  <si>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</si>
  <si>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</si>
  <si>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</si>
  <si>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</si>
  <si>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</si>
  <si>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</si>
  <si>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</si>
  <si>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</si>
  <si>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</si>
  <si>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</si>
  <si>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</si>
  <si>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</si>
  <si>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</si>
  <si>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</si>
  <si>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</si>
  <si>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</si>
  <si>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</si>
  <si>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</si>
  <si>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</si>
  <si>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</si>
  <si>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</si>
  <si>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</si>
  <si>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</si>
  <si>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</si>
  <si>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</si>
  <si>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</si>
  <si>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</si>
  <si>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</si>
  <si>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</si>
  <si>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</si>
  <si>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</si>
  <si>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</si>
  <si>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</si>
  <si>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</si>
  <si>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</si>
  <si>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</si>
  <si>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</si>
  <si>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</si>
  <si>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</si>
  <si>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</si>
  <si>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</si>
  <si>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</si>
  <si>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</si>
  <si>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</si>
  <si>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</si>
  <si>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</si>
  <si>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</si>
  <si>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</si>
  <si>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</si>
  <si>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</si>
  <si>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</si>
  <si>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</si>
  <si>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</si>
  <si>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</si>
  <si>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</si>
  <si>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</si>
  <si>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</si>
  <si>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</si>
  <si>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</si>
  <si>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</si>
  <si>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</si>
  <si>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</si>
  <si>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</si>
  <si>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</si>
  <si>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</si>
  <si>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</si>
  <si>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</si>
  <si>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</si>
  <si>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</si>
  <si>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</si>
  <si>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</si>
  <si>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</si>
  <si>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</si>
  <si>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</si>
  <si>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</si>
  <si>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</si>
  <si>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</si>
  <si>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</si>
  <si>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</si>
  <si>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</si>
  <si>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</si>
  <si>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</si>
  <si>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</si>
  <si>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</si>
  <si>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</si>
  <si>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</si>
  <si>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</si>
  <si>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</si>
  <si>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</si>
  <si>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</si>
  <si>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</si>
  <si>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</si>
  <si>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</si>
  <si>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</si>
  <si>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</si>
  <si>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</si>
  <si>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</si>
  <si>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</si>
  <si>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</si>
  <si>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</si>
  <si>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</si>
  <si>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</si>
  <si>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</si>
  <si>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</si>
  <si>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</si>
  <si>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</si>
  <si>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</si>
  <si>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</si>
  <si>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</si>
  <si>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</si>
  <si>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</si>
  <si>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</si>
  <si>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</si>
  <si>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</si>
  <si>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</si>
  <si>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</si>
  <si>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</si>
  <si>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</si>
  <si>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</si>
  <si>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</si>
  <si>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</si>
  <si>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</si>
  <si>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</si>
  <si>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</si>
  <si>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</si>
  <si>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</si>
  <si>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</si>
  <si>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</si>
  <si>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</si>
  <si>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</si>
  <si>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</si>
  <si>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</si>
  <si>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</si>
  <si>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</si>
  <si>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</si>
  <si>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</si>
  <si>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</si>
  <si>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</si>
  <si>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</si>
  <si>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</si>
  <si>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</si>
  <si>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</si>
  <si>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</si>
  <si>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</si>
  <si>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</si>
  <si>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</si>
  <si>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</si>
  <si>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</si>
  <si>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</si>
  <si>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</si>
  <si>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</si>
  <si>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</si>
  <si>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</si>
  <si>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</si>
  <si>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</si>
  <si>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</si>
  <si>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</si>
  <si>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</si>
  <si>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</si>
  <si>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</si>
  <si>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</si>
  <si>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</si>
  <si>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</si>
  <si>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</si>
  <si>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</si>
  <si>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</si>
  <si>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</si>
  <si>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</si>
  <si>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</si>
  <si>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</si>
  <si>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</si>
  <si>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</si>
  <si>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</si>
  <si>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</si>
  <si>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</si>
  <si>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</si>
  <si>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</si>
  <si>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</si>
  <si>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</si>
  <si>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</si>
  <si>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</si>
  <si>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</si>
  <si>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</si>
  <si>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</si>
  <si>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</si>
  <si>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</si>
  <si>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</si>
  <si>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</si>
  <si>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</si>
  <si>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</si>
  <si>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</si>
  <si>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</si>
  <si>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</si>
  <si>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</si>
  <si>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</si>
  <si>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</si>
  <si>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</si>
  <si>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</si>
  <si>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</si>
  <si>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</si>
  <si>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</si>
  <si>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</si>
  <si>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</si>
  <si>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</si>
  <si>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</si>
  <si>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</si>
  <si>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</si>
  <si>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</si>
  <si>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</si>
  <si>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</si>
  <si>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</si>
  <si>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</si>
  <si>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</si>
  <si>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</si>
  <si>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</si>
  <si>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</si>
  <si>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</si>
  <si>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</si>
  <si>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</si>
  <si>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</si>
  <si>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</si>
  <si>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</si>
  <si>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</si>
  <si>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</si>
  <si>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</si>
  <si>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</si>
  <si>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</si>
  <si>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</si>
  <si>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</si>
  <si>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</si>
  <si>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</si>
  <si>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</si>
  <si>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</si>
  <si>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</si>
  <si>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</si>
  <si>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</si>
  <si>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</si>
  <si>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</si>
  <si>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</si>
  <si>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</si>
  <si>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</si>
  <si>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</si>
  <si>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</si>
  <si>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</si>
  <si>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</si>
  <si>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</si>
  <si>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</si>
  <si>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</si>
  <si>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</si>
  <si>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</si>
  <si>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</si>
  <si>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</si>
  <si>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</si>
  <si>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</si>
  <si>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</si>
  <si>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</si>
  <si>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</si>
  <si>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</si>
  <si>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</si>
  <si>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</si>
  <si>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</si>
  <si>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</si>
  <si>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</si>
  <si>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</si>
  <si>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</si>
  <si>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</si>
  <si>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</si>
  <si>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</si>
  <si>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</si>
  <si>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</si>
  <si>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</si>
  <si>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</si>
  <si>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</si>
  <si>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</si>
  <si>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</si>
  <si>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</si>
  <si>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</si>
  <si>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</si>
  <si>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</si>
  <si>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</si>
  <si>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</si>
  <si>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</si>
  <si>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</si>
  <si>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</si>
  <si>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</si>
  <si>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</si>
  <si>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</si>
  <si>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</si>
  <si>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</si>
  <si>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</si>
  <si>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</si>
  <si>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</si>
  <si>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</si>
  <si>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</si>
  <si>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</si>
  <si>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</si>
  <si>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</si>
  <si>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</si>
  <si>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</si>
  <si>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</si>
  <si>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</si>
  <si>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</si>
  <si>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</si>
  <si>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</si>
  <si>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</si>
  <si>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</si>
  <si>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</si>
  <si>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</si>
  <si>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</si>
  <si>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</si>
  <si>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</si>
  <si>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</si>
  <si>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</si>
  <si>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</si>
  <si>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</si>
  <si>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</si>
  <si>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</si>
  <si>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</si>
  <si>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</si>
  <si>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</si>
  <si>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</si>
  <si>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</si>
  <si>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</si>
  <si>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</si>
  <si>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</si>
  <si>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</si>
  <si>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</si>
  <si>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</si>
  <si>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</si>
  <si>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</si>
  <si>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</si>
  <si>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</si>
  <si>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</si>
  <si>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</si>
  <si>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</si>
  <si>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</si>
  <si>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</si>
  <si>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</si>
  <si>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</si>
  <si>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</si>
  <si>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</si>
  <si>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</si>
  <si>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</si>
  <si>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</si>
  <si>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</si>
  <si>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</si>
  <si>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</si>
  <si>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</si>
  <si>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</si>
  <si>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</si>
  <si>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</si>
  <si>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</si>
  <si>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</si>
  <si>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</si>
  <si>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</si>
  <si>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</si>
  <si>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</si>
  <si>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</si>
  <si>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</si>
  <si>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</si>
  <si>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</si>
  <si>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</si>
  <si>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</si>
  <si>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</si>
  <si>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</si>
  <si>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</si>
  <si>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</si>
  <si>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</si>
  <si>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</si>
  <si>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</si>
  <si>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</si>
  <si>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</si>
  <si>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</si>
  <si>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</si>
  <si>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</si>
  <si>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</si>
  <si>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</si>
  <si>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</si>
  <si>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</si>
  <si>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</si>
  <si>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</si>
  <si>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</si>
  <si>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</si>
  <si>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</si>
  <si>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</si>
  <si>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</si>
  <si>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</si>
  <si>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</si>
  <si>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</si>
  <si>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</si>
  <si>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</si>
  <si>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</si>
  <si>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</si>
  <si>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</si>
  <si>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</si>
  <si>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</si>
  <si>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</si>
  <si>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</si>
  <si>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</si>
  <si>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</si>
  <si>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</si>
  <si>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</si>
  <si>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</si>
  <si>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</si>
  <si>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</si>
  <si>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</si>
  <si>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</si>
  <si>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</si>
  <si>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</si>
  <si>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</si>
  <si>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</si>
  <si>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</si>
  <si>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</si>
  <si>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</si>
  <si>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</si>
  <si>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</si>
  <si>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</si>
  <si>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</si>
  <si>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</si>
  <si>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</si>
  <si>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</si>
  <si>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</si>
  <si>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</si>
  <si>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</si>
  <si>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</si>
  <si>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</si>
  <si>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</si>
  <si>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</si>
  <si>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</si>
  <si>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</si>
  <si>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</si>
  <si>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</si>
  <si>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</si>
  <si>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</si>
  <si>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</si>
  <si>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</si>
  <si>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</si>
  <si>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</si>
  <si>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</si>
  <si>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</si>
  <si>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</si>
  <si>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</si>
  <si>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</si>
  <si>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</si>
  <si>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</si>
  <si>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</si>
  <si>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</si>
  <si>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</si>
  <si>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</si>
  <si>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</si>
  <si>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</si>
  <si>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</si>
  <si>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</si>
  <si>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</si>
  <si>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</si>
  <si>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</si>
  <si>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</si>
  <si>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</si>
  <si>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</si>
  <si>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</si>
  <si>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</si>
  <si>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</si>
  <si>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</si>
  <si>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</si>
  <si>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</si>
  <si>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</si>
  <si>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</si>
  <si>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</si>
  <si>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</si>
  <si>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</si>
  <si>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</si>
  <si>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</si>
  <si>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</si>
  <si>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</si>
  <si>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</si>
  <si>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</si>
  <si>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</si>
  <si>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</si>
  <si>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</si>
  <si>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</si>
  <si>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</si>
  <si>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</si>
  <si>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</si>
  <si>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</si>
  <si>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</si>
  <si>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</si>
  <si>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</si>
  <si>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</si>
  <si>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</si>
  <si>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</si>
  <si>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</si>
  <si>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</si>
  <si>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</si>
  <si>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</si>
  <si>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</si>
  <si>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</si>
  <si>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</si>
  <si>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</si>
  <si>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</si>
  <si>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</si>
  <si>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</si>
  <si>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</si>
  <si>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</si>
  <si>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</si>
  <si>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</si>
  <si>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</si>
  <si>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</si>
  <si>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</si>
  <si>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</si>
  <si>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</si>
  <si>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</si>
  <si>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</si>
  <si>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</si>
  <si>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</si>
  <si>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</si>
  <si>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</si>
  <si>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</si>
  <si>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</si>
  <si>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</si>
  <si>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</si>
  <si>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</si>
  <si>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</si>
  <si>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</si>
  <si>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</si>
  <si>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</si>
  <si>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</si>
  <si>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</si>
  <si>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</si>
  <si>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</si>
  <si>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</si>
  <si>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</si>
  <si>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</si>
  <si>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</si>
  <si>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</si>
  <si>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</si>
  <si>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</si>
  <si>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</si>
  <si>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</si>
  <si>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</si>
  <si>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</si>
  <si>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</si>
  <si>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</si>
  <si>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</si>
  <si>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</si>
  <si>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</si>
  <si>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</si>
  <si>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</si>
  <si>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</si>
  <si>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</si>
  <si>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</si>
  <si>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</si>
  <si>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</si>
  <si>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</si>
  <si>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</si>
  <si>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</si>
  <si>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</si>
  <si>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</si>
  <si>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</si>
  <si>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</si>
  <si>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</si>
  <si>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</si>
  <si>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</si>
  <si>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</si>
  <si>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</si>
  <si>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</si>
  <si>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</si>
  <si>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</si>
  <si>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</si>
  <si>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</si>
  <si>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</si>
  <si>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</si>
  <si>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</si>
  <si>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</si>
  <si>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</si>
  <si>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</si>
  <si>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</si>
  <si>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</si>
  <si>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</si>
  <si>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</si>
  <si>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</si>
  <si>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</si>
  <si>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</si>
  <si>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</si>
  <si>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</si>
  <si>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</si>
  <si>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</si>
  <si>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</si>
  <si>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</si>
  <si>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</si>
  <si>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</si>
  <si>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</si>
  <si>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</si>
  <si>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</si>
  <si>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</si>
  <si>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</si>
  <si>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</si>
  <si>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</si>
  <si>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</si>
  <si>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</si>
  <si>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</si>
  <si>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</si>
  <si>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</si>
  <si>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</si>
  <si>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</si>
  <si>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</si>
  <si>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</si>
  <si>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</si>
  <si>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</si>
  <si>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</si>
  <si>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</si>
  <si>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</si>
  <si>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</si>
  <si>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</si>
  <si>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</si>
  <si>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</si>
  <si>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</si>
  <si>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</si>
  <si>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</si>
  <si>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</si>
  <si>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</si>
  <si>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</si>
  <si>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</si>
  <si>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</si>
  <si>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</si>
  <si>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</si>
  <si>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</si>
  <si>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</si>
  <si>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</si>
  <si>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</si>
  <si>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</si>
  <si>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</si>
  <si>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</si>
  <si>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</si>
  <si>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</si>
  <si>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</si>
  <si>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</si>
  <si>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</si>
  <si>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</si>
  <si>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</si>
  <si>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</si>
  <si>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</si>
  <si>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</si>
  <si>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</si>
  <si>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</si>
  <si>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</si>
  <si>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</si>
  <si>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</si>
  <si>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</si>
  <si>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</si>
  <si>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</si>
  <si>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</si>
  <si>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</si>
  <si>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</si>
  <si>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</si>
  <si>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</si>
  <si>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</si>
  <si>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</si>
  <si>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</si>
  <si>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</si>
  <si>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</si>
  <si>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</si>
  <si>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</si>
  <si>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</si>
  <si>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</si>
  <si>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</si>
  <si>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</si>
  <si>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</si>
  <si>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</si>
  <si>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</si>
  <si>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</si>
  <si>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</si>
  <si>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</si>
  <si>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</si>
  <si>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</si>
  <si>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</si>
  <si>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</si>
  <si>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</si>
  <si>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</si>
  <si>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</si>
  <si>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</si>
  <si>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</si>
  <si>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</si>
  <si>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</si>
  <si>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</si>
  <si>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</si>
  <si>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</si>
  <si>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</si>
  <si>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</si>
  <si>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</si>
  <si>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</si>
  <si>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</si>
  <si>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</si>
  <si>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</si>
  <si>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</si>
  <si>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</si>
  <si>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</si>
  <si>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</si>
  <si>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</si>
  <si>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</si>
  <si>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</si>
  <si>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</si>
  <si>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</si>
  <si>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</si>
  <si>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</si>
  <si>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</si>
  <si>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</si>
  <si>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</si>
  <si>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</si>
  <si>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</si>
  <si>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</si>
  <si>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</si>
  <si>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</si>
  <si>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</si>
  <si>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</si>
  <si>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</si>
  <si>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</si>
  <si>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</si>
  <si>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</si>
  <si>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</si>
  <si>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</si>
  <si>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</si>
  <si>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</si>
  <si>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</si>
  <si>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</si>
  <si>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</si>
  <si>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</si>
  <si>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</si>
  <si>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</si>
  <si>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</si>
  <si>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</si>
  <si>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</si>
  <si>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</si>
  <si>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</si>
  <si>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</si>
  <si>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</si>
  <si>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</si>
  <si>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</si>
  <si>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</si>
  <si>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</si>
  <si>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</si>
  <si>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</si>
  <si>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</si>
  <si>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</si>
  <si>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</si>
  <si>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</si>
  <si>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</si>
  <si>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</si>
  <si>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</si>
  <si>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</si>
  <si>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</si>
  <si>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</si>
  <si>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</si>
  <si>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</si>
  <si>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</si>
  <si>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</si>
  <si>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</si>
  <si>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</si>
  <si>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</si>
  <si>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</si>
  <si>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</si>
  <si>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</si>
  <si>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</si>
  <si>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</si>
  <si>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</si>
  <si>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</si>
  <si>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</si>
  <si>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</si>
  <si>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</si>
  <si>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</si>
  <si>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</si>
  <si>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</si>
  <si>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</si>
  <si>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</si>
  <si>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</si>
  <si>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</si>
  <si>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</si>
  <si>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</si>
  <si>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</si>
  <si>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</si>
  <si>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</si>
  <si>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</si>
  <si>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</si>
  <si>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</si>
  <si>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</si>
  <si>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</si>
  <si>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</si>
  <si>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</si>
  <si>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</si>
  <si>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</si>
  <si>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</si>
  <si>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</si>
  <si>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</si>
  <si>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</si>
  <si>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</si>
  <si>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</si>
  <si>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</si>
  <si>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</si>
  <si>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</si>
  <si>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</si>
  <si>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</si>
  <si>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</si>
  <si>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</si>
  <si>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</si>
  <si>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</si>
  <si>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</si>
  <si>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</si>
  <si>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</si>
  <si>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</si>
  <si>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</si>
  <si>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</si>
  <si>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</si>
  <si>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</si>
  <si>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</si>
  <si>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</si>
  <si>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</si>
  <si>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</si>
  <si>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</si>
  <si>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</si>
  <si>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</si>
  <si>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</si>
  <si>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</si>
  <si>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</si>
  <si>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</si>
  <si>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</si>
  <si>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</si>
  <si>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</si>
  <si>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</si>
  <si>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</si>
  <si>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</si>
  <si>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</si>
  <si>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</si>
  <si>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</si>
  <si>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</si>
  <si>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</si>
  <si>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</si>
  <si>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</si>
  <si>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</si>
  <si>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</si>
  <si>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</si>
  <si>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</si>
  <si>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</si>
  <si>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</si>
  <si>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</si>
  <si>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</si>
  <si>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</si>
  <si>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</si>
  <si>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</si>
  <si>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</si>
  <si>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</si>
  <si>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</si>
  <si>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</si>
  <si>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</si>
  <si>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</si>
  <si>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</si>
  <si>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</si>
  <si>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</si>
  <si>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</si>
  <si>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</si>
  <si>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</si>
  <si>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</si>
  <si>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</si>
  <si>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</si>
  <si>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</si>
  <si>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</si>
  <si>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</si>
  <si>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</si>
  <si>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</si>
  <si>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</si>
  <si>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</si>
  <si>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</si>
  <si>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</si>
  <si>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</si>
  <si>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</si>
  <si>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</si>
  <si>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</si>
  <si>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</si>
  <si>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</si>
  <si>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</si>
  <si>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</si>
  <si>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</si>
  <si>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</si>
  <si>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</si>
  <si>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</si>
  <si>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</si>
  <si>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</si>
  <si>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</si>
  <si>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</si>
  <si>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</si>
  <si>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</si>
  <si>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</si>
  <si>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</si>
  <si>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</si>
  <si>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</si>
  <si>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</si>
  <si>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</si>
  <si>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</si>
  <si>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</si>
  <si>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</si>
  <si>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</si>
  <si>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</si>
  <si>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</si>
  <si>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</si>
  <si>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</si>
  <si>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</si>
  <si>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</si>
  <si>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</si>
  <si>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</si>
  <si>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</si>
  <si>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</si>
  <si>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</si>
  <si>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</si>
  <si>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</si>
  <si>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</si>
  <si>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</si>
  <si>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</si>
  <si>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</si>
  <si>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</si>
  <si>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</si>
  <si>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</si>
  <si>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</si>
  <si>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</si>
  <si>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</si>
  <si>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</si>
  <si>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</si>
  <si>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</si>
  <si>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</si>
  <si>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</si>
  <si>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</si>
  <si>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</si>
  <si>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</si>
  <si>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</si>
  <si>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</si>
  <si>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</si>
  <si>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</si>
  <si>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</si>
  <si>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</si>
  <si>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</si>
  <si>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</si>
  <si>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</si>
  <si>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</si>
  <si>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</si>
  <si>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</si>
  <si>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</si>
  <si>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</si>
  <si>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</si>
  <si>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</si>
  <si>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</si>
  <si>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</si>
  <si>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</si>
  <si>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</si>
  <si>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</si>
  <si>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</si>
  <si>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</si>
  <si>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</si>
  <si>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</si>
  <si>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</si>
  <si>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</si>
  <si>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</si>
  <si>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</si>
  <si>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</si>
  <si>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</si>
  <si>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</si>
  <si>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</si>
  <si>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</si>
  <si>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</si>
  <si>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</si>
  <si>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</si>
  <si>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</si>
  <si>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</si>
  <si>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</si>
  <si>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</si>
  <si>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</si>
  <si>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</si>
  <si>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</si>
  <si>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</si>
  <si>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</si>
  <si>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</si>
  <si>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</si>
  <si>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</si>
  <si>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</si>
  <si>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</si>
  <si>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</si>
  <si>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</si>
  <si>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</si>
  <si>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</si>
  <si>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</si>
  <si>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</si>
  <si>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</si>
  <si>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</si>
  <si>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</si>
  <si>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</si>
  <si>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</si>
  <si>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</si>
  <si>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</si>
  <si>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</si>
  <si>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</si>
  <si>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</si>
  <si>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</si>
  <si>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</si>
  <si>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</si>
  <si>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</si>
  <si>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</si>
  <si>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</si>
  <si>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</si>
  <si>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</si>
  <si>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</si>
  <si>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</si>
  <si>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</si>
  <si>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</si>
  <si>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</si>
  <si>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</si>
  <si>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</si>
  <si>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</si>
  <si>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</si>
  <si>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</si>
  <si>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</si>
  <si>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</si>
  <si>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</si>
  <si>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</si>
  <si>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</si>
  <si>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</si>
  <si>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</si>
  <si>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</si>
  <si>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</si>
  <si>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</si>
  <si>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</si>
  <si>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</si>
  <si>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</si>
  <si>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</si>
  <si>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</si>
  <si>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</si>
  <si>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</si>
  <si>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</si>
  <si>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</si>
  <si>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</si>
  <si>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</si>
  <si>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</si>
  <si>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</si>
  <si>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</si>
  <si>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</si>
  <si>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</si>
  <si>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</si>
  <si>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</si>
  <si>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</si>
  <si>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</si>
  <si>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</si>
  <si>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</si>
  <si>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</si>
  <si>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</si>
  <si>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</si>
  <si>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</si>
  <si>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</si>
  <si>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</si>
  <si>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</si>
  <si>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</si>
  <si>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</si>
  <si>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</si>
  <si>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</si>
  <si>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</si>
  <si>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</si>
  <si>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</si>
  <si>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</si>
  <si>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</si>
  <si>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</si>
  <si>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</si>
  <si>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</si>
  <si>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</si>
  <si>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</si>
  <si>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</si>
  <si>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</si>
  <si>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</si>
  <si>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</si>
  <si>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</si>
  <si>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</si>
  <si>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</si>
  <si>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</si>
  <si>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</si>
  <si>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</si>
  <si>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</si>
  <si>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</si>
  <si>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</si>
  <si>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</si>
  <si>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</si>
  <si>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</si>
  <si>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</si>
  <si>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</si>
  <si>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</si>
  <si>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</si>
  <si>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</si>
  <si>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</si>
  <si>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</si>
  <si>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</si>
  <si>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</si>
  <si>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</si>
  <si>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</si>
  <si>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</si>
  <si>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</si>
  <si>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</si>
  <si>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</si>
  <si>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</si>
  <si>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</si>
  <si>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</si>
  <si>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</si>
  <si>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</si>
  <si>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</si>
  <si>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</si>
  <si>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</si>
  <si>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</si>
  <si>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</si>
  <si>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</si>
  <si>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</si>
  <si>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</si>
  <si>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</si>
  <si>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</si>
  <si>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</si>
  <si>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</si>
  <si>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</si>
  <si>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</si>
  <si>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</si>
  <si>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</si>
  <si>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</si>
  <si>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</si>
  <si>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</si>
  <si>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</si>
  <si>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</si>
  <si>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</si>
  <si>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</si>
  <si>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</si>
  <si>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</si>
  <si>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</si>
  <si>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</si>
  <si>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</si>
  <si>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</si>
  <si>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</si>
  <si>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</si>
  <si>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</si>
  <si>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</si>
  <si>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</si>
  <si>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</si>
  <si>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</si>
  <si>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</si>
  <si>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</si>
  <si>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</si>
  <si>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</si>
  <si>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</si>
  <si>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</si>
  <si>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</si>
  <si>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</si>
  <si>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</si>
  <si>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</si>
  <si>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</si>
  <si>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</si>
  <si>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</si>
  <si>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</si>
  <si>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</si>
  <si>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</si>
  <si>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</si>
  <si>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</si>
  <si>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</si>
  <si>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</si>
  <si>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</si>
  <si>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</si>
  <si>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</si>
  <si>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</si>
  <si>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</si>
  <si>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</si>
  <si>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</si>
  <si>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</si>
  <si>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</si>
  <si>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</si>
  <si>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</si>
  <si>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</si>
  <si>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</si>
  <si>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</si>
  <si>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</si>
  <si>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</si>
  <si>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</si>
  <si>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</si>
  <si>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</si>
  <si>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</si>
  <si>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</si>
  <si>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</si>
  <si>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</si>
  <si>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</si>
  <si>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</si>
  <si>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</si>
  <si>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</si>
  <si>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</si>
  <si>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</si>
  <si>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</si>
  <si>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</si>
  <si>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</si>
  <si>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</si>
  <si>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</si>
  <si>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</si>
  <si>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</si>
  <si>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</si>
  <si>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</si>
  <si>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</si>
  <si>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</si>
  <si>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</si>
  <si>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</si>
  <si>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</si>
  <si>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</si>
  <si>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</si>
  <si>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</si>
  <si>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</si>
  <si>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</si>
  <si>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</si>
  <si>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</si>
  <si>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</si>
  <si>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</si>
  <si>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</si>
  <si>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</si>
  <si>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</si>
  <si>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</si>
  <si>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</si>
  <si>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</si>
  <si>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</si>
  <si>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</si>
  <si>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</si>
  <si>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</si>
  <si>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</si>
  <si>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</si>
  <si>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</si>
  <si>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</si>
  <si>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</si>
  <si>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</si>
  <si>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</si>
  <si>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</si>
  <si>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</si>
  <si>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</si>
  <si>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</si>
  <si>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</si>
  <si>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</si>
  <si>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</si>
  <si>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</si>
  <si>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</si>
  <si>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</si>
  <si>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</si>
  <si>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</si>
  <si>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</si>
  <si>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</si>
  <si>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</si>
  <si>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</si>
  <si>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</si>
  <si>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</si>
  <si>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</si>
  <si>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</si>
  <si>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</si>
  <si>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</si>
  <si>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</si>
  <si>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</si>
  <si>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</si>
  <si>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</si>
  <si>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</si>
  <si>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</si>
  <si>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</si>
  <si>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</si>
  <si>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</si>
  <si>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</si>
  <si>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</si>
  <si>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</si>
  <si>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</si>
  <si>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</si>
  <si>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</si>
  <si>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</si>
  <si>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</si>
  <si>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</si>
  <si>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</si>
  <si>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</si>
  <si>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</si>
  <si>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</si>
  <si>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</si>
  <si>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</si>
  <si>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</si>
  <si>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</si>
  <si>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</si>
  <si>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</si>
  <si>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</si>
  <si>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</si>
  <si>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</si>
  <si>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</si>
  <si>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</si>
  <si>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</si>
  <si>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</si>
  <si>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</si>
  <si>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</si>
  <si>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</si>
  <si>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</si>
  <si>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</si>
  <si>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</si>
  <si>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</si>
  <si>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</si>
  <si>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</si>
  <si>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</si>
  <si>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</si>
  <si>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</si>
  <si>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</si>
  <si>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</si>
  <si>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</si>
  <si>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</si>
  <si>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</si>
  <si>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</si>
  <si>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</si>
  <si>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</si>
  <si>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</si>
  <si>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</si>
  <si>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</si>
  <si>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</si>
  <si>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</si>
  <si>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</si>
  <si>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</si>
  <si>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</si>
  <si>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</si>
  <si>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</si>
  <si>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</si>
  <si>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</si>
  <si>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</si>
  <si>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</si>
  <si>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</si>
  <si>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</si>
  <si>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</si>
  <si>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</si>
  <si>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</si>
  <si>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</si>
  <si>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</si>
  <si>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</si>
  <si>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</si>
  <si>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</si>
  <si>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</si>
  <si>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</si>
  <si>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</si>
  <si>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</si>
  <si>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</si>
  <si>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</si>
  <si>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</si>
  <si>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</si>
  <si>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</si>
  <si>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</si>
  <si>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</si>
  <si>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</si>
  <si>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</si>
  <si>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</si>
  <si>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</si>
  <si>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</si>
  <si>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</si>
  <si>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</si>
  <si>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</si>
  <si>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</si>
  <si>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</si>
  <si>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</si>
  <si>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</si>
  <si>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</si>
  <si>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</si>
  <si>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</si>
  <si>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</si>
  <si>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</si>
  <si>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</si>
  <si>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</si>
  <si>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</si>
  <si>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</si>
  <si>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</si>
  <si>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</si>
  <si>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</si>
  <si>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</si>
  <si>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</si>
  <si>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</si>
  <si>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</si>
  <si>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</si>
  <si>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</si>
  <si>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</si>
  <si>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</si>
  <si>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</si>
  <si>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</si>
  <si>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</si>
  <si>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</si>
  <si>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</si>
  <si>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</si>
  <si>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</si>
  <si>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</si>
  <si>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</si>
  <si>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</si>
  <si>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</si>
  <si>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</si>
  <si>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</si>
  <si>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</si>
  <si>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</si>
  <si>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</si>
  <si>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</si>
  <si>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</si>
  <si>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</si>
  <si>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</si>
  <si>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</si>
  <si>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</si>
  <si>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</si>
  <si>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</si>
  <si>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</si>
  <si>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</si>
  <si>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</si>
  <si>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</si>
  <si>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</si>
  <si>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</si>
  <si>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</si>
  <si>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</si>
  <si>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</si>
  <si>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</si>
  <si>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</si>
  <si>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</si>
  <si>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</si>
  <si>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</si>
  <si>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</si>
  <si>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</si>
  <si>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</si>
  <si>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</si>
  <si>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</si>
  <si>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</si>
  <si>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</si>
  <si>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</si>
  <si>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</si>
  <si>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</si>
  <si>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</si>
  <si>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</si>
  <si>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</si>
  <si>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</si>
  <si>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</si>
  <si>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</si>
  <si>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</si>
  <si>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</si>
  <si>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</si>
  <si>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</si>
  <si>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</si>
  <si>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</si>
  <si>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</si>
  <si>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</si>
  <si>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</si>
  <si>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</si>
  <si>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</si>
  <si>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</si>
  <si>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</si>
  <si>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</si>
  <si>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</si>
  <si>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</si>
  <si>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</si>
  <si>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</si>
  <si>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</si>
  <si>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</si>
  <si>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</si>
  <si>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</si>
  <si>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</si>
  <si>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</si>
  <si>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</si>
  <si>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</si>
  <si>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</si>
  <si>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</si>
  <si>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</si>
  <si>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</si>
  <si>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</si>
  <si>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</si>
  <si>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</si>
  <si>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</si>
  <si>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</si>
  <si>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</si>
  <si>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</si>
  <si>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</si>
  <si>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</si>
  <si>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</si>
  <si>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</si>
  <si>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</si>
  <si>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</si>
  <si>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</si>
  <si>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</si>
  <si>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</si>
  <si>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</si>
  <si>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</si>
  <si>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</si>
  <si>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</si>
  <si>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</si>
  <si>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</si>
  <si>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</si>
  <si>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</si>
  <si>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</si>
  <si>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</si>
  <si>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</si>
  <si>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</si>
  <si>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</si>
  <si>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</si>
  <si>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</si>
  <si>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</si>
  <si>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</si>
  <si>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</si>
  <si>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</si>
  <si>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</si>
  <si>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</si>
  <si>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</si>
  <si>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</si>
  <si>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</si>
  <si>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</si>
  <si>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</si>
  <si>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</si>
  <si>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</si>
  <si>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</si>
  <si>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</si>
  <si>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</si>
  <si>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</si>
  <si>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</si>
  <si>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</si>
  <si>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</si>
  <si>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</si>
  <si>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</si>
  <si>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</si>
  <si>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</si>
  <si>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</si>
  <si>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</si>
  <si>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</si>
  <si>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</si>
  <si>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</si>
  <si>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</si>
  <si>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</si>
  <si>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</si>
  <si>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</si>
  <si>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</si>
  <si>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</si>
  <si>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</si>
  <si>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</si>
  <si>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</si>
  <si>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</si>
  <si>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</si>
  <si>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</si>
  <si>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</si>
  <si>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</si>
  <si>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</si>
  <si>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</si>
  <si>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</si>
  <si>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</si>
  <si>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</si>
  <si>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</si>
  <si>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</si>
  <si>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</si>
  <si>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</si>
  <si>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</si>
  <si>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</si>
  <si>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</si>
  <si>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</si>
  <si>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</si>
  <si>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</si>
  <si>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</si>
  <si>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</si>
  <si>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</si>
  <si>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</si>
  <si>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</si>
  <si>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</si>
  <si>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</si>
  <si>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</si>
  <si>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</si>
  <si>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</si>
  <si>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</si>
  <si>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</si>
  <si>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</si>
  <si>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</si>
  <si>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</si>
  <si>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</si>
  <si>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</si>
  <si>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</si>
  <si>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</si>
  <si>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</si>
  <si>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</si>
  <si>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</si>
  <si>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</si>
  <si>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</si>
  <si>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</si>
  <si>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</si>
  <si>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</si>
  <si>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</si>
  <si>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</si>
  <si>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</si>
  <si>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</si>
  <si>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</si>
  <si>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</si>
  <si>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</si>
  <si>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</si>
  <si>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</si>
  <si>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</si>
  <si>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</si>
  <si>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</si>
  <si>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</si>
  <si>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</si>
  <si>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</si>
  <si>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</si>
  <si>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</si>
  <si>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</si>
  <si>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</si>
  <si>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</si>
  <si>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</si>
  <si>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</si>
  <si>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</si>
  <si>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</si>
  <si>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</si>
  <si>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</si>
  <si>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</si>
  <si>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</si>
  <si>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</si>
  <si>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</si>
  <si>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</si>
  <si>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</si>
  <si>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</si>
  <si>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</si>
  <si>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</si>
  <si>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</si>
  <si>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</si>
  <si>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</si>
  <si>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</si>
  <si>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</si>
  <si>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</si>
  <si>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</si>
  <si>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</si>
  <si>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</si>
  <si>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</si>
  <si>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</si>
  <si>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</si>
  <si>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</si>
  <si>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</si>
  <si>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</si>
  <si>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</si>
  <si>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</si>
  <si>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</si>
  <si>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</si>
  <si>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</si>
  <si>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</si>
  <si>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</si>
  <si>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</si>
  <si>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</si>
  <si>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</si>
  <si>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</si>
  <si>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</si>
  <si>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</si>
  <si>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</si>
  <si>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</si>
  <si>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</si>
  <si>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</si>
  <si>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</si>
  <si>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</si>
  <si>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</si>
  <si>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</si>
  <si>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</si>
  <si>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</si>
  <si>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</si>
  <si>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</si>
  <si>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</si>
  <si>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</si>
  <si>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</si>
  <si>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</si>
  <si>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</si>
  <si>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</si>
  <si>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</si>
  <si>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</si>
  <si>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</si>
  <si>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</si>
  <si>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</si>
  <si>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</si>
  <si>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</si>
  <si>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</si>
  <si>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</si>
  <si>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</si>
  <si>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</si>
  <si>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</si>
  <si>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</si>
  <si>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</si>
  <si>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</si>
  <si>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</si>
  <si>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</si>
  <si>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</si>
  <si>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</si>
  <si>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</si>
  <si>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</si>
  <si>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</si>
  <si>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</si>
  <si>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</si>
  <si>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</si>
  <si>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</si>
  <si>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</si>
  <si>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</si>
  <si>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</si>
  <si>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</si>
  <si>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</si>
  <si>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</si>
  <si>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</si>
  <si>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</si>
  <si>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</si>
  <si>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</si>
  <si>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</si>
  <si>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</si>
  <si>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</si>
  <si>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</si>
  <si>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</si>
  <si>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</si>
  <si>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</si>
  <si>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</si>
  <si>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</si>
  <si>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</si>
  <si>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</si>
  <si>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</si>
  <si>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</si>
  <si>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</si>
  <si>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</si>
  <si>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</si>
  <si>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</si>
  <si>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</si>
  <si>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</si>
  <si>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</si>
  <si>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</si>
  <si>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</si>
  <si>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</si>
  <si>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</si>
  <si>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</si>
  <si>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</si>
  <si>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</si>
  <si>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</si>
  <si>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</si>
  <si>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</si>
  <si>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</si>
  <si>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</si>
  <si>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</si>
  <si>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</si>
  <si>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</si>
  <si>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</si>
  <si>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</si>
  <si>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</si>
  <si>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</si>
  <si>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</si>
  <si>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</si>
  <si>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</si>
  <si>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</si>
  <si>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</si>
  <si>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</si>
  <si>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</si>
  <si>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</si>
  <si>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</si>
  <si>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</si>
  <si>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</si>
  <si>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</si>
  <si>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</si>
  <si>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</si>
  <si>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</si>
  <si>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</si>
  <si>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</si>
  <si>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</si>
  <si>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</si>
  <si>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</si>
  <si>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</si>
  <si>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</si>
  <si>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</si>
  <si>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</si>
  <si>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</si>
  <si>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</si>
  <si>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</si>
  <si>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</si>
  <si>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</si>
  <si>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</si>
  <si>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</si>
  <si>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</si>
  <si>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</si>
  <si>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</si>
  <si>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</si>
  <si>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</si>
  <si>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</si>
  <si>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</si>
  <si>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</si>
  <si>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</si>
  <si>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</si>
  <si>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</si>
  <si>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</si>
  <si>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</si>
  <si>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</si>
  <si>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</si>
  <si>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</si>
  <si>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</si>
  <si>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</si>
  <si>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</si>
  <si>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</si>
  <si>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</si>
  <si>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</si>
  <si>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</si>
  <si>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</si>
  <si>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</si>
  <si>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</si>
  <si>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</si>
  <si>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</si>
  <si>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</si>
  <si>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</si>
  <si>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</si>
  <si>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</si>
  <si>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</si>
  <si>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</si>
  <si>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</si>
  <si>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</si>
  <si>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</si>
  <si>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</si>
  <si>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</si>
  <si>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</si>
  <si>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</si>
  <si>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</si>
  <si>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</si>
  <si>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</si>
  <si>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</si>
  <si>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</si>
  <si>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</si>
  <si>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</si>
  <si>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</si>
  <si>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</si>
  <si>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</si>
  <si>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</si>
  <si>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</si>
  <si>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</si>
  <si>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</si>
  <si>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</si>
  <si>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</si>
  <si>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</si>
  <si>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</si>
  <si>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</si>
  <si>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</si>
  <si>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</si>
  <si>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</si>
  <si>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</si>
  <si>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</si>
  <si>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</si>
  <si>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</si>
  <si>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</si>
  <si>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</si>
  <si>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</si>
  <si>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</si>
  <si>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</si>
  <si>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</si>
  <si>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</si>
  <si>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</si>
  <si>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</si>
  <si>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</si>
  <si>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</si>
  <si>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</si>
  <si>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</si>
  <si>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</si>
  <si>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</si>
  <si>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</si>
  <si>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</si>
  <si>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</si>
  <si>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</si>
  <si>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</si>
  <si>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</si>
  <si>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</si>
  <si>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</si>
  <si>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</si>
  <si>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</si>
  <si>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</si>
  <si>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</si>
  <si>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</si>
  <si>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</si>
  <si>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</si>
  <si>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</si>
  <si>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</si>
  <si>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</si>
  <si>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</si>
  <si>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</si>
  <si>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</si>
  <si>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</si>
  <si>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</si>
  <si>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</si>
  <si>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</si>
  <si>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</si>
  <si>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</si>
  <si>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</si>
  <si>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</si>
  <si>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</si>
  <si>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</si>
  <si>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</si>
  <si>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</si>
  <si>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</si>
  <si>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</si>
  <si>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</si>
  <si>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</si>
  <si>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</si>
  <si>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</si>
  <si>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</si>
  <si>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</si>
  <si>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</si>
  <si>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</si>
  <si>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</si>
  <si>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</si>
  <si>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</si>
  <si>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</si>
  <si>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</si>
  <si>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</si>
  <si>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</si>
  <si>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</si>
  <si>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</si>
  <si>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</si>
  <si>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</si>
  <si>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</si>
  <si>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</si>
  <si>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</si>
  <si>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</si>
  <si>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</si>
  <si>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</si>
  <si>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</si>
  <si>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</si>
  <si>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</si>
  <si>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</si>
  <si>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</si>
  <si>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</si>
  <si>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</si>
  <si>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</si>
  <si>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</si>
  <si>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</si>
  <si>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</si>
  <si>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</si>
  <si>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</si>
  <si>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</si>
  <si>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</si>
  <si>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</si>
  <si>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</si>
  <si>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</si>
  <si>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</si>
  <si>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</si>
  <si>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</si>
  <si>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</si>
  <si>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</si>
  <si>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</si>
  <si>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</si>
  <si>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</si>
  <si>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</si>
  <si>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</si>
  <si>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</si>
  <si>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</si>
  <si>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</si>
  <si>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</si>
  <si>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</si>
  <si>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</si>
  <si>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</si>
  <si>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</si>
  <si>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</si>
  <si>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</si>
  <si>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</si>
  <si>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</si>
  <si>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</si>
  <si>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</si>
  <si>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</si>
  <si>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</si>
  <si>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</si>
  <si>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</si>
  <si>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</si>
  <si>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</si>
  <si>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</si>
  <si>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</si>
  <si>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</si>
  <si>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</si>
  <si>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</si>
  <si>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</si>
  <si>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</si>
  <si>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</si>
  <si>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</si>
  <si>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</si>
  <si>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</si>
  <si>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</si>
  <si>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</si>
  <si>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</si>
  <si>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</si>
  <si>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</si>
  <si>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</si>
  <si>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</si>
  <si>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</si>
  <si>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</si>
  <si>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</si>
  <si>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</si>
  <si>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</si>
  <si>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</si>
  <si>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</si>
  <si>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</si>
  <si>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</si>
  <si>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</si>
  <si>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</si>
  <si>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</si>
  <si>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</si>
  <si>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</si>
  <si>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</si>
  <si>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</si>
  <si>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</si>
  <si>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</si>
  <si>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</si>
  <si>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</si>
  <si>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</si>
  <si>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</si>
  <si>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</si>
  <si>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</si>
  <si>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</si>
  <si>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</si>
  <si>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</si>
  <si>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</si>
  <si>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</si>
  <si>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</si>
  <si>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</si>
  <si>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</si>
  <si>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</si>
  <si>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</si>
  <si>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</si>
  <si>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</si>
  <si>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</si>
  <si>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</si>
  <si>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</si>
  <si>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</si>
  <si>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</si>
  <si>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</si>
  <si>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</si>
  <si>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</si>
  <si>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</si>
  <si>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</si>
  <si>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</si>
  <si>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</si>
  <si>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</si>
  <si>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</si>
  <si>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</si>
  <si>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</si>
  <si>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</si>
  <si>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</si>
  <si>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</si>
  <si>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</si>
  <si>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</si>
  <si>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</si>
  <si>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</si>
  <si>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</si>
  <si>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</si>
  <si>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</si>
  <si>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</si>
  <si>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</si>
  <si>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</si>
  <si>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</si>
  <si>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</si>
  <si>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</si>
  <si>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</si>
  <si>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</si>
  <si>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</si>
  <si>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</si>
  <si>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</si>
  <si>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</si>
  <si>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</si>
  <si>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</si>
  <si>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</si>
  <si>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</si>
  <si>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</si>
  <si>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</si>
  <si>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</si>
  <si>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</si>
  <si>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</si>
  <si>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</si>
  <si>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</si>
  <si>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</si>
  <si>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</si>
  <si>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</si>
  <si>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</si>
  <si>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</si>
  <si>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</si>
  <si>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</si>
  <si>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</si>
  <si>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</si>
  <si>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</si>
  <si>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</si>
  <si>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</si>
  <si>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</si>
  <si>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</si>
  <si>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</si>
  <si>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</si>
  <si>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</si>
  <si>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</si>
  <si>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</si>
  <si>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</si>
  <si>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</si>
  <si>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</si>
  <si>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</si>
  <si>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</si>
  <si>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</si>
  <si>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</si>
  <si>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</si>
  <si>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</si>
  <si>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</si>
  <si>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</si>
  <si>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</si>
  <si>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</si>
  <si>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</si>
  <si>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</si>
  <si>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</si>
  <si>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</si>
  <si>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</si>
  <si>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</si>
  <si>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</si>
  <si>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</si>
  <si>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</si>
  <si>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</si>
  <si>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</si>
  <si>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</si>
  <si>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</si>
  <si>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</si>
  <si>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</si>
  <si>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</si>
  <si>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</si>
  <si>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</si>
  <si>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</si>
  <si>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</si>
  <si>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</si>
  <si>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</si>
  <si>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</si>
  <si>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</si>
  <si>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</si>
  <si>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</si>
  <si>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</si>
  <si>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</si>
  <si>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</si>
  <si>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</si>
  <si>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</si>
  <si>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</si>
  <si>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</si>
  <si>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</si>
  <si>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</si>
  <si>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</si>
  <si>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</si>
  <si>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</si>
  <si>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</si>
  <si>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</si>
  <si>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</si>
  <si>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</si>
  <si>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</si>
  <si>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</si>
  <si>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</si>
  <si>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</si>
  <si>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</si>
  <si>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</si>
  <si>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</si>
  <si>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</si>
  <si>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</si>
  <si>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</si>
  <si>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</si>
  <si>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</si>
  <si>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</si>
  <si>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</si>
  <si>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</si>
  <si>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</si>
  <si>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</si>
  <si>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</si>
  <si>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</si>
  <si>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</si>
  <si>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</si>
  <si>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</si>
  <si>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</si>
  <si>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</si>
  <si>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</si>
  <si>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</si>
  <si>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</si>
  <si>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</si>
  <si>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</si>
  <si>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</si>
  <si>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</si>
  <si>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</si>
  <si>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</si>
  <si>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</si>
  <si>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</si>
  <si>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</si>
  <si>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</si>
  <si>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</si>
  <si>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</si>
  <si>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</si>
  <si>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</si>
  <si>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</si>
  <si>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</si>
  <si>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</si>
  <si>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</si>
  <si>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</si>
  <si>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</si>
  <si>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</si>
  <si>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</si>
  <si>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</si>
  <si>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</si>
  <si>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</si>
  <si>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</si>
  <si>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</si>
  <si>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</si>
  <si>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</si>
  <si>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</si>
  <si>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</si>
  <si>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</si>
  <si>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</si>
  <si>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</si>
  <si>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</si>
  <si>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</si>
  <si>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</si>
  <si>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</si>
  <si>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</si>
  <si>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</si>
  <si>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</si>
  <si>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</si>
  <si>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</si>
  <si>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</si>
  <si>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</si>
  <si>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</si>
  <si>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</si>
  <si>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</si>
  <si>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</si>
  <si>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</si>
  <si>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</si>
  <si>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</si>
  <si>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</si>
  <si>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</si>
  <si>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</si>
  <si>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</si>
  <si>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</si>
  <si>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</si>
  <si>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</si>
  <si>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</si>
  <si>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</si>
  <si>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</si>
  <si>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</si>
  <si>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</si>
  <si>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</si>
  <si>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</si>
  <si>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</si>
  <si>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</si>
  <si>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</si>
  <si>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</si>
  <si>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</si>
  <si>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</si>
  <si>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</si>
  <si>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</si>
  <si>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</si>
  <si>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</si>
  <si>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</si>
  <si>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</si>
  <si>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</si>
  <si>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</si>
  <si>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</si>
  <si>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</si>
  <si>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</si>
  <si>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</si>
  <si>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</si>
  <si>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</si>
  <si>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</si>
  <si>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</si>
  <si>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</si>
  <si>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</si>
  <si>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</si>
  <si>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</si>
  <si>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</si>
  <si>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</si>
  <si>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</si>
  <si>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</si>
  <si>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</si>
  <si>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</si>
  <si>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</si>
  <si>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</si>
  <si>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</si>
  <si>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</si>
  <si>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</si>
  <si>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</si>
  <si>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</si>
  <si>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</si>
  <si>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</si>
  <si>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</si>
  <si>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</si>
  <si>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</si>
  <si>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</si>
  <si>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</si>
  <si>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</si>
  <si>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</si>
  <si>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</si>
  <si>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</si>
  <si>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</si>
  <si>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</si>
  <si>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</si>
  <si>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</si>
  <si>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</si>
  <si>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</si>
  <si>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</si>
  <si>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</si>
  <si>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</si>
  <si>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</si>
  <si>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</si>
  <si>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</si>
  <si>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</si>
  <si>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</si>
  <si>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</si>
  <si>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</si>
  <si>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</si>
  <si>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</si>
  <si>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</si>
  <si>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</si>
  <si>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</si>
  <si>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</si>
  <si>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</si>
  <si>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</si>
  <si>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</si>
  <si>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</si>
  <si>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</si>
  <si>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</si>
  <si>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</si>
  <si>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</si>
  <si>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</si>
  <si>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</si>
  <si>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</si>
  <si>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</si>
  <si>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</si>
  <si>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</si>
  <si>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</si>
  <si>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</si>
  <si>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</si>
  <si>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</si>
  <si>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</si>
  <si>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</si>
  <si>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</si>
  <si>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</si>
  <si>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</si>
  <si>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</si>
  <si>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</si>
  <si>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</si>
  <si>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</si>
  <si>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</si>
  <si>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</si>
  <si>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</si>
  <si>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</si>
  <si>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</si>
  <si>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</si>
  <si>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</si>
  <si>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</si>
  <si>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</si>
  <si>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</si>
  <si>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</si>
  <si>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</si>
  <si>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</si>
  <si>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</si>
  <si>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</si>
  <si>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</si>
  <si>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</si>
  <si>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</si>
  <si>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</si>
  <si>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</si>
  <si>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</si>
  <si>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</si>
  <si>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</si>
  <si>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</si>
  <si>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</si>
  <si>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</si>
  <si>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</si>
  <si>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</si>
  <si>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</si>
  <si>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</si>
  <si>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</si>
  <si>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</si>
  <si>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</si>
  <si>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</si>
  <si>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</si>
  <si>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</si>
  <si>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</si>
  <si>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</si>
  <si>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</si>
  <si>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</si>
  <si>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</si>
  <si>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</si>
  <si>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</si>
  <si>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</si>
  <si>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</si>
  <si>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</si>
  <si>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</si>
  <si>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</si>
  <si>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</si>
  <si>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</si>
  <si>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</si>
  <si>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</si>
  <si>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</si>
  <si>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</si>
  <si>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</si>
  <si>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</si>
  <si>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</si>
  <si>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</si>
  <si>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</si>
  <si>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</si>
  <si>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</si>
  <si>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</si>
  <si>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</si>
  <si>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</si>
  <si>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</si>
  <si>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</si>
  <si>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</si>
  <si>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</si>
  <si>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</si>
  <si>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</si>
  <si>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</si>
  <si>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</si>
  <si>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</si>
  <si>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</si>
  <si>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</si>
  <si>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</si>
  <si>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</si>
  <si>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</si>
  <si>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</si>
  <si>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</si>
  <si>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</si>
  <si>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</si>
  <si>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</si>
  <si>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</si>
  <si>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</si>
  <si>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</si>
  <si>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</si>
  <si>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</si>
  <si>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</si>
  <si>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</si>
  <si>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</si>
  <si>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</si>
  <si>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</si>
  <si>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</si>
  <si>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</si>
  <si>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</si>
  <si>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</si>
  <si>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</si>
  <si>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</si>
  <si>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</si>
  <si>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</si>
  <si>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</si>
  <si>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</si>
  <si>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</si>
  <si>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</si>
  <si>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</si>
  <si>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</si>
  <si>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</si>
  <si>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</si>
  <si>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</si>
  <si>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</si>
  <si>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</si>
  <si>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</si>
  <si>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</si>
  <si>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</si>
  <si>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</si>
  <si>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</si>
  <si>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</si>
  <si>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</si>
  <si>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</si>
  <si>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</si>
  <si>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</si>
  <si>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</si>
  <si>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</si>
  <si>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</si>
  <si>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</si>
  <si>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</si>
  <si>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</si>
  <si>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</si>
  <si>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</si>
  <si>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</si>
  <si>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</si>
  <si>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</si>
  <si>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</si>
  <si>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</si>
  <si>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</si>
  <si>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</si>
  <si>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</si>
  <si>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</si>
  <si>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</si>
  <si>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</si>
  <si>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</si>
  <si>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</si>
  <si>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</si>
  <si>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</si>
  <si>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</si>
  <si>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</si>
  <si>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</si>
  <si>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</si>
  <si>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</si>
  <si>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</si>
  <si>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</si>
  <si>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</si>
  <si>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</si>
  <si>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</si>
  <si>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</si>
  <si>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</si>
  <si>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</si>
  <si>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</si>
  <si>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</si>
  <si>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</si>
  <si>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</si>
  <si>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</si>
  <si>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</si>
  <si>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</si>
  <si>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</si>
  <si>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</si>
  <si>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</si>
  <si>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</si>
  <si>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</si>
  <si>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</si>
  <si>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</si>
  <si>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</si>
  <si>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</si>
  <si>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</si>
  <si>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</si>
  <si>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</si>
  <si>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</si>
  <si>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</si>
  <si>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</si>
  <si>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</si>
  <si>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</si>
  <si>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</si>
  <si>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</si>
  <si>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</si>
  <si>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</si>
  <si>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</si>
  <si>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</si>
  <si>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</si>
  <si>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</si>
  <si>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</si>
  <si>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</si>
  <si>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</si>
  <si>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</si>
  <si>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</si>
  <si>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</si>
  <si>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</si>
  <si>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</si>
  <si>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</si>
  <si>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</si>
  <si>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</si>
  <si>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</si>
  <si>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</si>
  <si>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</si>
  <si>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</si>
  <si>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</si>
  <si>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</si>
  <si>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</si>
  <si>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</si>
  <si>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</si>
  <si>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</si>
  <si>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</si>
  <si>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</si>
  <si>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</si>
  <si>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</si>
  <si>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</si>
  <si>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</si>
  <si>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</si>
  <si>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</si>
  <si>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</si>
  <si>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</si>
  <si>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</si>
  <si>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</si>
  <si>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</si>
  <si>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</si>
  <si>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</si>
  <si>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</si>
  <si>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</si>
  <si>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</si>
  <si>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</si>
  <si>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</si>
  <si>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</si>
  <si>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</si>
  <si>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</si>
  <si>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</si>
  <si>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</si>
  <si>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</si>
  <si>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</si>
  <si>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</si>
  <si>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</si>
  <si>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</si>
  <si>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</si>
  <si>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</si>
  <si>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</si>
  <si>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</si>
  <si>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</si>
  <si>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</si>
  <si>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</si>
  <si>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</si>
  <si>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</si>
  <si>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</si>
  <si>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</si>
  <si>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</si>
  <si>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</si>
  <si>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</si>
  <si>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</si>
  <si>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</si>
  <si>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</si>
  <si>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</si>
  <si>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</si>
  <si>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</si>
  <si>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</si>
  <si>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</si>
  <si>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</si>
  <si>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</si>
  <si>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</si>
  <si>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</si>
  <si>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</si>
  <si>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</si>
  <si>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</si>
  <si>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</si>
  <si>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</si>
  <si>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</si>
  <si>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</si>
  <si>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</si>
  <si>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</si>
  <si>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</si>
  <si>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</si>
  <si>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</si>
  <si>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</si>
  <si>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</si>
  <si>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</si>
  <si>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</si>
  <si>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</si>
  <si>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</si>
  <si>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</si>
  <si>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</si>
  <si>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</si>
  <si>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</si>
  <si>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</si>
  <si>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</si>
  <si>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</si>
  <si>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</si>
  <si>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</si>
  <si>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</si>
  <si>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</si>
  <si>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</si>
  <si>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</si>
  <si>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</si>
  <si>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</si>
  <si>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</si>
  <si>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</si>
  <si>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</si>
  <si>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</si>
  <si>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</si>
  <si>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</si>
  <si>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</si>
  <si>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</si>
  <si>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</si>
  <si>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</si>
  <si>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</si>
  <si>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</si>
  <si>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</si>
  <si>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</si>
  <si>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</si>
  <si>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</si>
  <si>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</si>
  <si>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</si>
  <si>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</si>
  <si>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</si>
  <si>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</si>
  <si>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</si>
  <si>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</si>
  <si>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</si>
  <si>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</si>
  <si>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</si>
  <si>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</si>
  <si>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</si>
  <si>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</si>
  <si>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</si>
  <si>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</si>
  <si>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</si>
  <si>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</si>
  <si>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</si>
  <si>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</si>
  <si>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</si>
  <si>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</si>
  <si>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</si>
  <si>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</si>
  <si>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</si>
  <si>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</si>
  <si>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</si>
  <si>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</si>
  <si>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</si>
  <si>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</si>
  <si>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</si>
  <si>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</si>
  <si>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</si>
  <si>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</si>
  <si>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</si>
  <si>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</si>
  <si>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</si>
  <si>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</si>
  <si>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</si>
  <si>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</si>
  <si>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</si>
  <si>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</si>
  <si>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</si>
  <si>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</si>
  <si>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</si>
  <si>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</si>
  <si>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</si>
  <si>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</si>
  <si>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</si>
  <si>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</si>
  <si>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</si>
  <si>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</si>
  <si>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</si>
  <si>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</si>
  <si>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</si>
  <si>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</si>
  <si>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</si>
  <si>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</si>
  <si>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</si>
  <si>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</si>
  <si>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</si>
  <si>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</si>
  <si>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</si>
  <si>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</si>
  <si>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</si>
  <si>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</si>
  <si>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</si>
  <si>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</si>
  <si>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</si>
  <si>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</si>
  <si>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</si>
  <si>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</si>
  <si>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</si>
  <si>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</si>
  <si>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</si>
  <si>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</si>
  <si>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</si>
  <si>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</si>
  <si>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</si>
  <si>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</si>
  <si>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</si>
  <si>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</si>
  <si>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</si>
  <si>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</si>
  <si>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</si>
  <si>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</si>
  <si>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</si>
  <si>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</si>
  <si>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</si>
  <si>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</si>
  <si>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</si>
  <si>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</si>
  <si>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</si>
  <si>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</si>
  <si>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</si>
  <si>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</si>
  <si>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</si>
  <si>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</si>
  <si>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</si>
  <si>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</si>
  <si>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</si>
  <si>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</si>
  <si>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</si>
  <si>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</si>
  <si>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</si>
  <si>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</si>
  <si>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</si>
  <si>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</si>
  <si>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</si>
  <si>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</si>
  <si>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</si>
  <si>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</si>
  <si>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</si>
  <si>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</si>
  <si>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</si>
  <si>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</si>
  <si>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</si>
  <si>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</si>
  <si>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</si>
  <si>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</si>
  <si>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</si>
  <si>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</si>
  <si>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</si>
  <si>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</si>
  <si>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</si>
  <si>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</si>
  <si>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</si>
  <si>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</si>
  <si>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</si>
  <si>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</si>
  <si>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</si>
  <si>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</si>
  <si>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</si>
  <si>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</si>
  <si>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</si>
  <si>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</si>
  <si>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</si>
  <si>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</si>
  <si>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</si>
  <si>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</si>
  <si>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</si>
  <si>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</si>
  <si>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</si>
  <si>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</si>
  <si>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</si>
  <si>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</si>
  <si>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</si>
  <si>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</si>
  <si>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</si>
  <si>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</si>
  <si>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</si>
  <si>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</si>
  <si>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</si>
  <si>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</si>
  <si>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</si>
  <si>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</si>
  <si>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</si>
  <si>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</si>
  <si>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</si>
  <si>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</si>
  <si>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</si>
  <si>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</si>
  <si>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</si>
  <si>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</si>
  <si>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</si>
  <si>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</si>
  <si>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</si>
  <si>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</si>
  <si>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</si>
  <si>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</si>
  <si>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</si>
  <si>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</si>
  <si>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</si>
  <si>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</si>
  <si>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</si>
  <si>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</si>
  <si>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</si>
  <si>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</si>
  <si>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</si>
  <si>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</si>
  <si>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</si>
  <si>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</si>
  <si>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</si>
  <si>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</si>
  <si>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</si>
  <si>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</si>
  <si>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</si>
  <si>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</si>
  <si>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</si>
  <si>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</si>
  <si>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</si>
  <si>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</si>
  <si>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</si>
  <si>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</si>
  <si>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</si>
  <si>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</si>
  <si>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</si>
  <si>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</si>
  <si>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</si>
  <si>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</si>
  <si>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</si>
  <si>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</si>
  <si>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</si>
  <si>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</si>
  <si>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</si>
  <si>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</si>
  <si>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</si>
  <si>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</si>
  <si>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</si>
  <si>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</si>
  <si>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</si>
  <si>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</si>
  <si>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</si>
  <si>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</si>
  <si>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</si>
  <si>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</si>
  <si>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</si>
  <si>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</si>
  <si>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</si>
  <si>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</si>
  <si>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</si>
  <si>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</si>
  <si>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</si>
  <si>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</si>
  <si>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</si>
  <si>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</si>
  <si>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</si>
  <si>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</si>
  <si>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</si>
  <si>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</si>
  <si>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</si>
  <si>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</si>
  <si>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</si>
  <si>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</si>
  <si>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</si>
  <si>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</si>
  <si>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</si>
  <si>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</si>
  <si>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</si>
  <si>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</si>
  <si>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</si>
  <si>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</si>
  <si>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</si>
  <si>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</si>
  <si>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</si>
  <si>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</si>
  <si>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</si>
  <si>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</si>
  <si>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</si>
  <si>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</si>
  <si>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</si>
  <si>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</si>
  <si>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</si>
  <si>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</si>
  <si>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</si>
  <si>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</si>
  <si>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</si>
  <si>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</si>
  <si>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</si>
  <si>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</si>
  <si>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</si>
  <si>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</si>
  <si>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</si>
  <si>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</si>
  <si>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</si>
  <si>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</si>
  <si>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</si>
  <si>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</si>
  <si>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</si>
  <si>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</si>
  <si>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</si>
  <si>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</si>
  <si>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</si>
  <si>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</si>
  <si>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</si>
  <si>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</si>
  <si>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</si>
  <si>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</si>
  <si>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</si>
  <si>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</si>
  <si>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</si>
  <si>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</si>
  <si>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</si>
  <si>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</si>
  <si>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</si>
  <si>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</si>
  <si>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</si>
  <si>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</si>
  <si>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</si>
  <si>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</si>
  <si>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</si>
  <si>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</si>
  <si>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</si>
  <si>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</si>
  <si>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</si>
  <si>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</si>
  <si>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</si>
  <si>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</si>
  <si>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</si>
  <si>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</si>
  <si>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</si>
  <si>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</si>
  <si>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</si>
  <si>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</si>
  <si>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</si>
  <si>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</si>
  <si>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</si>
  <si>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</si>
  <si>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</si>
  <si>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</si>
  <si>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</si>
  <si>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</si>
  <si>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</si>
  <si>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</si>
  <si>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</si>
  <si>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</si>
  <si>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</si>
  <si>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</si>
  <si>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</si>
  <si>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</si>
  <si>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</si>
  <si>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</si>
  <si>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</si>
  <si>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</si>
  <si>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</si>
  <si>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</si>
  <si>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</si>
  <si>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</si>
  <si>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</si>
  <si>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</si>
  <si>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</si>
  <si>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</si>
  <si>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</si>
  <si>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</si>
  <si>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</si>
  <si>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</si>
  <si>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</si>
  <si>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</si>
  <si>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</si>
  <si>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</si>
  <si>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</si>
  <si>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</si>
  <si>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</si>
  <si>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</si>
  <si>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</si>
  <si>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</si>
  <si>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</si>
  <si>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</si>
  <si>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</si>
  <si>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</si>
  <si>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</si>
  <si>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</si>
  <si>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</si>
  <si>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</si>
  <si>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</si>
  <si>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</si>
  <si>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</si>
  <si>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</si>
  <si>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</si>
  <si>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</si>
  <si>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</si>
  <si>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</si>
  <si>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</si>
  <si>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</si>
  <si>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</si>
  <si>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</si>
  <si>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</si>
  <si>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</si>
  <si>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</si>
  <si>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</si>
  <si>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</si>
  <si>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</si>
  <si>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</si>
  <si>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</si>
  <si>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</si>
  <si>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</si>
  <si>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</si>
  <si>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</si>
  <si>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</si>
  <si>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</si>
  <si>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</si>
  <si>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</si>
  <si>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</si>
  <si>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</si>
  <si>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</si>
  <si>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</si>
  <si>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</si>
  <si>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</si>
  <si>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</si>
  <si>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</si>
  <si>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</si>
  <si>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</si>
  <si>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</si>
  <si>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</si>
  <si>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</si>
  <si>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</si>
  <si>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</si>
  <si>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</si>
  <si>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</si>
  <si>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</si>
  <si>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</si>
  <si>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</si>
  <si>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</si>
  <si>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</si>
  <si>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</si>
  <si>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</si>
  <si>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</si>
  <si>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</si>
  <si>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</si>
  <si>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</si>
  <si>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</si>
  <si>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</si>
  <si>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</si>
  <si>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</si>
  <si>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</si>
  <si>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</si>
  <si>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</si>
  <si>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</si>
  <si>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</si>
  <si>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</si>
  <si>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</si>
  <si>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</si>
  <si>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</si>
  <si>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</si>
  <si>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</si>
  <si>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</si>
  <si>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</si>
  <si>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</si>
  <si>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</si>
  <si>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</si>
  <si>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</si>
  <si>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</si>
  <si>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</si>
  <si>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</si>
  <si>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</si>
  <si>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</si>
  <si>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</si>
  <si>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</si>
  <si>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</si>
  <si>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</si>
  <si>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</si>
  <si>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</si>
  <si>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</si>
  <si>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</si>
  <si>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</si>
  <si>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</si>
  <si>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</si>
  <si>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</si>
  <si>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</si>
  <si>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</si>
  <si>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</si>
  <si>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</si>
  <si>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</si>
  <si>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</si>
  <si>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</si>
  <si>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</si>
  <si>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</si>
  <si>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</si>
  <si>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</si>
  <si>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</si>
  <si>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</si>
  <si>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</si>
  <si>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</si>
  <si>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</si>
  <si>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</si>
  <si>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</si>
  <si>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</si>
  <si>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</si>
  <si>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</si>
  <si>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</si>
  <si>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</si>
  <si>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</si>
  <si>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</si>
  <si>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</si>
  <si>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</si>
  <si>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</si>
  <si>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</si>
  <si>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</si>
  <si>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</si>
  <si>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</si>
  <si>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</si>
  <si>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</si>
  <si>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</si>
  <si>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</si>
  <si>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</si>
  <si>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</si>
  <si>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</si>
  <si>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</si>
  <si>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</si>
  <si>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</si>
  <si>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</si>
  <si>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</si>
  <si>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</si>
  <si>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</si>
  <si>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</si>
  <si>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</si>
  <si>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</si>
  <si>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</si>
  <si>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</si>
  <si>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</si>
  <si>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</si>
  <si>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</si>
  <si>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</si>
  <si>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</si>
  <si>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</si>
  <si>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</si>
  <si>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</si>
  <si>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</si>
  <si>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</si>
  <si>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</si>
  <si>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</si>
  <si>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</si>
  <si>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</si>
  <si>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</si>
  <si>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</si>
  <si>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</si>
  <si>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</si>
  <si>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</si>
  <si>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</si>
  <si>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</si>
  <si>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</si>
  <si>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</si>
  <si>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</si>
  <si>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</si>
  <si>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</si>
  <si>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</si>
  <si>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</si>
  <si>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</si>
  <si>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</si>
  <si>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</si>
  <si>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</si>
  <si>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</si>
  <si>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</si>
  <si>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</si>
  <si>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</si>
  <si>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</si>
  <si>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</si>
  <si>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</si>
  <si>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</si>
  <si>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</si>
  <si>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</si>
  <si>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</si>
  <si>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</si>
  <si>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</si>
  <si>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</si>
  <si>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</si>
  <si>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</si>
  <si>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</si>
  <si>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</si>
  <si>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</si>
  <si>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</si>
  <si>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</si>
  <si>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</si>
  <si>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</si>
  <si>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</si>
  <si>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</si>
  <si>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</si>
  <si>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</si>
  <si>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</si>
  <si>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</si>
  <si>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</si>
  <si>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</si>
  <si>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</si>
  <si>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</si>
  <si>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</si>
  <si>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</si>
  <si>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</si>
  <si>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</si>
  <si>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</si>
  <si>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</si>
  <si>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</si>
  <si>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</si>
  <si>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</si>
  <si>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</si>
  <si>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</si>
  <si>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</si>
  <si>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</si>
  <si>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</si>
  <si>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</si>
  <si>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</si>
  <si>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</si>
  <si>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</si>
  <si>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</si>
  <si>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</si>
  <si>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</si>
  <si>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</si>
  <si>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</si>
  <si>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</si>
  <si>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</si>
  <si>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</si>
  <si>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</si>
  <si>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</si>
  <si>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</si>
  <si>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</si>
  <si>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</si>
  <si>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</si>
  <si>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</si>
  <si>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</si>
  <si>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</si>
  <si>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</si>
  <si>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</si>
  <si>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</si>
  <si>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</si>
  <si>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</si>
  <si>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</si>
  <si>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</si>
  <si>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</si>
  <si>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</si>
  <si>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</si>
  <si>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</si>
  <si>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</si>
  <si>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</si>
  <si>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</si>
  <si>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</si>
  <si>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</si>
  <si>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</si>
  <si>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</si>
  <si>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</si>
  <si>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</si>
  <si>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</si>
  <si>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</si>
  <si>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</si>
  <si>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</si>
  <si>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</si>
  <si>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</si>
  <si>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</si>
  <si>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</si>
  <si>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</si>
  <si>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</si>
  <si>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</si>
  <si>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</si>
  <si>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</si>
  <si>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</si>
  <si>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</si>
  <si>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</si>
  <si>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</si>
  <si>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</si>
  <si>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</si>
  <si>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</si>
  <si>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</si>
  <si>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</si>
  <si>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</si>
  <si>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</si>
  <si>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</si>
  <si>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</si>
  <si>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</si>
  <si>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</si>
  <si>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</si>
  <si>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</si>
  <si>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</si>
  <si>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</si>
  <si>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</si>
  <si>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</si>
  <si>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</si>
  <si>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</si>
  <si>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</si>
  <si>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</si>
  <si>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</si>
  <si>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</si>
  <si>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</si>
  <si>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</si>
  <si>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</si>
  <si>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</si>
  <si>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</si>
  <si>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</si>
  <si>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</si>
  <si>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</si>
  <si>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</si>
  <si>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</si>
  <si>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</si>
  <si>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</si>
  <si>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</si>
  <si>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</si>
  <si>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</si>
  <si>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</si>
  <si>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</si>
  <si>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</si>
  <si>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</si>
  <si>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</si>
  <si>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</si>
  <si>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</si>
  <si>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</si>
  <si>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</si>
  <si>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</si>
  <si>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</si>
  <si>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</si>
  <si>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</si>
  <si>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</si>
  <si>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</si>
  <si>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</si>
  <si>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</si>
  <si>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</si>
  <si>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</si>
  <si>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</si>
  <si>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</si>
  <si>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</si>
  <si>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</si>
  <si>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</si>
  <si>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</si>
  <si>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</si>
  <si>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</si>
  <si>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</si>
  <si>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</si>
  <si>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</si>
  <si>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</si>
  <si>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</si>
  <si>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</si>
  <si>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</si>
  <si>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</si>
  <si>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</si>
  <si>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</si>
  <si>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</si>
  <si>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</si>
  <si>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</si>
  <si>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</si>
  <si>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</si>
  <si>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</si>
  <si>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</si>
  <si>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</si>
  <si>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</si>
  <si>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</si>
  <si>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</si>
  <si>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</si>
  <si>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</si>
  <si>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</si>
  <si>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</si>
  <si>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</si>
  <si>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</si>
  <si>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</si>
  <si>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</si>
  <si>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</si>
  <si>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</si>
  <si>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</si>
  <si>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</si>
  <si>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</si>
  <si>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</si>
  <si>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</si>
  <si>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</si>
  <si>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</si>
  <si>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</si>
  <si>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</si>
  <si>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</si>
  <si>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</si>
  <si>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</si>
  <si>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</si>
  <si>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</si>
  <si>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</si>
  <si>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</si>
  <si>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</si>
  <si>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</si>
  <si>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</si>
  <si>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</si>
  <si>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</si>
  <si>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</si>
  <si>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</si>
  <si>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</si>
  <si>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</si>
  <si>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</si>
  <si>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</si>
  <si>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</si>
  <si>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</si>
  <si>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</si>
  <si>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</si>
  <si>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</si>
  <si>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</si>
  <si>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</si>
  <si>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</si>
  <si>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</si>
  <si>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</si>
  <si>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</si>
  <si>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</si>
  <si>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</si>
  <si>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</si>
  <si>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</si>
  <si>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</si>
  <si>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</si>
  <si>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</si>
  <si>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</si>
  <si>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</si>
  <si>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</si>
  <si>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</si>
  <si>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</si>
  <si>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</si>
  <si>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</si>
  <si>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</si>
  <si>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</si>
  <si>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</si>
  <si>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</si>
  <si>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</si>
  <si>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</si>
  <si>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</si>
  <si>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</si>
  <si>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</si>
  <si>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</si>
  <si>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</si>
  <si>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</si>
  <si>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</si>
  <si>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</si>
  <si>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</si>
  <si>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</si>
  <si>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</si>
  <si>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</si>
  <si>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</si>
  <si>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</si>
  <si>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</si>
  <si>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</si>
  <si>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</si>
  <si>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</si>
  <si>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</si>
  <si>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</si>
  <si>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</si>
  <si>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</si>
  <si>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</si>
  <si>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</si>
  <si>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</si>
  <si>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</si>
  <si>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</si>
  <si>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</si>
  <si>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</si>
  <si>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</si>
  <si>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</si>
  <si>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</si>
  <si>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</si>
  <si>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</si>
  <si>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</si>
  <si>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</si>
  <si>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</si>
  <si>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</si>
  <si>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</si>
  <si>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</si>
  <si>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</si>
  <si>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</si>
  <si>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</si>
  <si>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</si>
  <si>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</si>
  <si>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</si>
  <si>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</si>
  <si>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</si>
  <si>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</si>
  <si>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</si>
  <si>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</si>
  <si>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</si>
  <si>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</si>
  <si>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</si>
  <si>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</si>
  <si>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</si>
  <si>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</si>
  <si>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</si>
  <si>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</si>
  <si>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</si>
  <si>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</si>
  <si>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</si>
  <si>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</si>
  <si>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</si>
  <si>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</si>
  <si>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</si>
  <si>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</si>
  <si>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</si>
  <si>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</si>
  <si>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</si>
  <si>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</si>
  <si>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</si>
  <si>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</si>
  <si>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</si>
  <si>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</si>
  <si>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</si>
  <si>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</si>
  <si>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</si>
  <si>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</si>
  <si>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</si>
  <si>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</si>
  <si>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</si>
  <si>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</si>
  <si>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</si>
  <si>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</si>
  <si>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</si>
  <si>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</si>
  <si>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</si>
  <si>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</si>
  <si>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</si>
  <si>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</si>
  <si>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</si>
  <si>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</si>
  <si>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</si>
  <si>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</si>
  <si>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</si>
  <si>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</si>
  <si>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</si>
  <si>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</si>
  <si>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</si>
  <si>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</si>
  <si>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</si>
  <si>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</si>
  <si>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</si>
  <si>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</si>
  <si>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</si>
  <si>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</si>
  <si>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</si>
  <si>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</si>
  <si>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</si>
  <si>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</si>
  <si>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</si>
  <si>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</si>
  <si>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</si>
  <si>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</si>
  <si>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</si>
  <si>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</si>
  <si>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</si>
  <si>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</si>
  <si>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</si>
  <si>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</si>
  <si>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</si>
  <si>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</si>
  <si>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</si>
  <si>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</si>
  <si>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</si>
  <si>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</si>
  <si>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</si>
  <si>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</si>
  <si>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</si>
  <si>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</si>
  <si>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</si>
  <si>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</si>
  <si>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</si>
  <si>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</si>
  <si>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</si>
  <si>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</si>
  <si>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</si>
  <si>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</si>
  <si>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</si>
  <si>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</si>
  <si>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</si>
  <si>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</si>
  <si>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</si>
  <si>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</si>
  <si>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</si>
  <si>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</si>
  <si>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</si>
  <si>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</si>
  <si>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</si>
  <si>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</si>
  <si>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</si>
  <si>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</si>
  <si>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</si>
  <si>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</si>
  <si>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</si>
  <si>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</si>
  <si>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</si>
  <si>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</si>
  <si>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</si>
  <si>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</si>
  <si>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</si>
  <si>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</si>
  <si>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</si>
  <si>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</si>
  <si>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</si>
  <si>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</si>
  <si>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</si>
  <si>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</si>
  <si>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</si>
  <si>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</si>
  <si>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</si>
  <si>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</si>
  <si>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</si>
  <si>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</si>
  <si>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</si>
  <si>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</si>
  <si>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</si>
  <si>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</si>
  <si>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</si>
  <si>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</si>
  <si>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</si>
  <si>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</si>
  <si>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</si>
  <si>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</si>
  <si>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</si>
  <si>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</si>
  <si>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</si>
  <si>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</si>
  <si>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</si>
  <si>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</si>
  <si>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</si>
  <si>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</si>
  <si>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</si>
  <si>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</si>
  <si>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</si>
  <si>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</si>
  <si>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</si>
  <si>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</si>
  <si>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</si>
  <si>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</si>
  <si>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</si>
  <si>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</si>
  <si>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</si>
  <si>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</si>
  <si>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</si>
  <si>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</si>
  <si>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</si>
  <si>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</si>
  <si>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</si>
  <si>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</si>
  <si>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</si>
  <si>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</si>
  <si>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</si>
  <si>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</si>
  <si>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</si>
  <si>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</si>
  <si>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</si>
  <si>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</si>
  <si>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</si>
  <si>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</si>
  <si>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</si>
  <si>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</si>
  <si>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</si>
  <si>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</si>
  <si>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</si>
  <si>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</si>
  <si>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</si>
  <si>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</si>
  <si>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</si>
  <si>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</si>
  <si>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</si>
  <si>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</si>
  <si>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</si>
  <si>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</si>
  <si>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</si>
  <si>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</si>
  <si>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</si>
  <si>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</si>
  <si>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</si>
  <si>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</si>
  <si>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</si>
  <si>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</si>
  <si>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</si>
  <si>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</si>
  <si>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</si>
  <si>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</si>
  <si>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</si>
  <si>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</si>
  <si>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</si>
  <si>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</si>
  <si>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</si>
  <si>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</si>
  <si>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</si>
  <si>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</si>
  <si>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</si>
  <si>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</si>
  <si>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</si>
  <si>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</si>
  <si>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</si>
  <si>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</si>
  <si>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</si>
  <si>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</si>
  <si>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</si>
  <si>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</si>
  <si>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</si>
  <si>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</si>
  <si>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</si>
  <si>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</si>
  <si>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</si>
  <si>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</si>
  <si>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</si>
  <si>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</si>
  <si>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</si>
  <si>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</si>
  <si>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</si>
  <si>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</si>
  <si>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</si>
  <si>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</si>
  <si>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</si>
  <si>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</si>
  <si>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</si>
  <si>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</si>
  <si>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</si>
  <si>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</si>
  <si>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</si>
  <si>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</si>
  <si>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</si>
  <si>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</si>
  <si>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</si>
  <si>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</si>
  <si>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</si>
  <si>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</si>
  <si>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</si>
  <si>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</si>
  <si>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</si>
  <si>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</si>
  <si>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</si>
  <si>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</si>
  <si>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</si>
  <si>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</si>
  <si>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</si>
  <si>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</si>
  <si>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</si>
  <si>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</si>
  <si>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</si>
  <si>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</si>
  <si>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</si>
  <si>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</si>
  <si>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</si>
  <si>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</si>
  <si>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</si>
  <si>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</si>
  <si>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</si>
  <si>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</si>
  <si>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</si>
  <si>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</si>
  <si>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</si>
  <si>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</si>
  <si>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</si>
  <si>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</si>
  <si>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</si>
  <si>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</si>
  <si>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</si>
  <si>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</si>
  <si>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</si>
  <si>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</si>
  <si>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</si>
  <si>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</si>
  <si>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</si>
  <si>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</si>
  <si>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</si>
  <si>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</si>
  <si>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</si>
  <si>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</si>
  <si>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</si>
  <si>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</si>
  <si>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</si>
  <si>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</si>
  <si>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</si>
  <si>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</si>
  <si>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</si>
  <si>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</si>
  <si>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</si>
  <si>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</si>
  <si>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</si>
  <si>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</si>
  <si>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</si>
  <si>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</si>
  <si>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</si>
  <si>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</si>
  <si>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</si>
  <si>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</si>
  <si>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</si>
  <si>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</si>
  <si>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</si>
  <si>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</si>
  <si>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</si>
  <si>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</si>
  <si>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</si>
  <si>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</si>
  <si>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</si>
  <si>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</si>
  <si>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</si>
  <si>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</si>
  <si>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</si>
  <si>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</si>
  <si>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</si>
  <si>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</si>
  <si>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</si>
  <si>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</si>
  <si>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</si>
  <si>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</si>
  <si>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</si>
  <si>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</si>
  <si>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</si>
  <si>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</si>
  <si>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</si>
  <si>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</si>
  <si>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</si>
  <si>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</si>
  <si>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</si>
  <si>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</si>
  <si>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</si>
  <si>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</si>
  <si>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</si>
  <si>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</si>
  <si>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</si>
  <si>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</si>
  <si>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</si>
  <si>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</si>
  <si>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</si>
  <si>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</si>
  <si>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</si>
  <si>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</si>
  <si>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</si>
  <si>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</si>
  <si>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</si>
  <si>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</si>
  <si>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</si>
  <si>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</si>
  <si>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</si>
  <si>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</si>
  <si>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</si>
  <si>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</si>
  <si>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</si>
  <si>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</si>
  <si>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</si>
  <si>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</si>
  <si>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</si>
  <si>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</si>
  <si>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</si>
  <si>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</si>
  <si>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</si>
  <si>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</si>
  <si>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</si>
  <si>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</si>
  <si>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</si>
  <si>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</si>
  <si>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</si>
  <si>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</si>
  <si>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</si>
  <si>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</si>
  <si>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</si>
  <si>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</si>
  <si>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</si>
  <si>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</si>
  <si>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</si>
  <si>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</si>
  <si>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</si>
  <si>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</si>
  <si>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</si>
  <si>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</si>
  <si>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</si>
  <si>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</si>
  <si>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</si>
  <si>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</si>
  <si>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</si>
  <si>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</si>
  <si>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</si>
  <si>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</si>
  <si>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</si>
  <si>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</si>
  <si>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</si>
  <si>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</si>
  <si>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</si>
  <si>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</si>
  <si>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</si>
  <si>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</si>
  <si>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</si>
  <si>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</si>
  <si>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</si>
  <si>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</si>
  <si>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</si>
  <si>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</si>
  <si>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</si>
  <si>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</si>
  <si>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</si>
  <si>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</si>
  <si>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</si>
  <si>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</si>
  <si>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</si>
  <si>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</si>
  <si>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</si>
  <si>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</si>
  <si>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</si>
  <si>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</si>
  <si>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</si>
  <si>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</si>
  <si>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</si>
  <si>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</si>
  <si>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</si>
  <si>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</si>
  <si>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</si>
  <si>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</si>
  <si>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</si>
  <si>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</si>
  <si>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</si>
  <si>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</si>
  <si>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</si>
  <si>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</si>
  <si>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</si>
  <si>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</si>
  <si>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</si>
  <si>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</si>
  <si>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</si>
  <si>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</si>
  <si>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</si>
  <si>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</si>
  <si>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</si>
  <si>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</si>
  <si>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</si>
  <si>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</si>
  <si>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</si>
  <si>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</si>
  <si>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</si>
  <si>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</si>
  <si>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</si>
  <si>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</si>
  <si>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</si>
  <si>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</si>
  <si>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</si>
  <si>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</si>
  <si>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</si>
  <si>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</si>
  <si>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</si>
  <si>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</si>
  <si>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</si>
  <si>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</si>
  <si>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</si>
  <si>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</si>
  <si>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</si>
  <si>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</si>
  <si>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</si>
  <si>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</si>
  <si>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</si>
  <si>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</si>
  <si>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</si>
  <si>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</si>
  <si>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</si>
  <si>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</si>
  <si>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</si>
  <si>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</si>
  <si>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</si>
  <si>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</si>
  <si>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</si>
  <si>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</si>
  <si>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</si>
  <si>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</si>
  <si>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</si>
  <si>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</si>
  <si>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</si>
  <si>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</si>
  <si>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</si>
  <si>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</si>
  <si>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</si>
  <si>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</si>
  <si>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</si>
  <si>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</si>
  <si>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</si>
  <si>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</si>
  <si>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</si>
  <si>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</si>
  <si>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</si>
  <si>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</si>
  <si>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</si>
  <si>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</si>
  <si>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</si>
  <si>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</si>
  <si>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</si>
  <si>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</si>
  <si>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</si>
  <si>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</si>
  <si>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</si>
  <si>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</si>
  <si>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</si>
  <si>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</si>
  <si>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</si>
  <si>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</si>
  <si>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</si>
  <si>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</si>
  <si>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</si>
  <si>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</si>
  <si>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</si>
  <si>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</si>
  <si>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</si>
  <si>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</si>
  <si>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</si>
  <si>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</si>
  <si>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</si>
  <si>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</si>
  <si>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</si>
  <si>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</si>
  <si>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</si>
  <si>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</si>
  <si>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</si>
  <si>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</si>
  <si>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</si>
  <si>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</si>
  <si>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</si>
  <si>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</si>
  <si>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</si>
  <si>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</si>
  <si>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</si>
  <si>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</si>
  <si>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</si>
  <si>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</si>
  <si>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</si>
  <si>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</si>
  <si>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</si>
  <si>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</si>
  <si>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</si>
  <si>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</si>
  <si>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</si>
  <si>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</si>
  <si>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</si>
  <si>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</si>
  <si>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</si>
  <si>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</si>
  <si>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</si>
  <si>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</si>
  <si>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</si>
  <si>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</si>
  <si>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</si>
  <si>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</si>
  <si>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</si>
  <si>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</si>
  <si>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</si>
  <si>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</si>
  <si>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</si>
  <si>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</si>
  <si>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</si>
  <si>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</si>
  <si>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</si>
  <si>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</si>
  <si>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</si>
  <si>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</si>
  <si>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</si>
  <si>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</si>
  <si>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</si>
  <si>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</si>
  <si>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</si>
  <si>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</si>
  <si>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</si>
  <si>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</si>
  <si>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</si>
  <si>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</si>
  <si>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</si>
  <si>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</si>
  <si>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</si>
  <si>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</si>
  <si>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</si>
  <si>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</si>
  <si>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</si>
  <si>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</si>
  <si>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</si>
  <si>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</si>
  <si>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</si>
  <si>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</si>
  <si>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</si>
  <si>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</si>
  <si>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</si>
  <si>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</si>
  <si>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</si>
  <si>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</si>
  <si>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</si>
  <si>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</si>
  <si>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</si>
  <si>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</si>
  <si>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</si>
  <si>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</si>
  <si>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</si>
  <si>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</si>
  <si>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</si>
  <si>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</si>
  <si>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</si>
  <si>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</si>
  <si>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</si>
  <si>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</si>
  <si>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</si>
  <si>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</si>
  <si>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</si>
  <si>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</si>
  <si>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</si>
  <si>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</si>
  <si>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</si>
  <si>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</si>
  <si>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</si>
  <si>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</si>
  <si>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</si>
  <si>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</si>
  <si>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</si>
  <si>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</si>
  <si>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</si>
  <si>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</si>
  <si>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</si>
  <si>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</si>
  <si>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</si>
  <si>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</si>
  <si>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</si>
  <si>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</si>
  <si>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</si>
  <si>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</si>
  <si>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</si>
  <si>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</si>
  <si>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</si>
  <si>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</si>
  <si>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</si>
  <si>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</si>
  <si>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</si>
  <si>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</si>
  <si>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</si>
  <si>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</si>
  <si>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</si>
  <si>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</si>
  <si>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</si>
  <si>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</si>
  <si>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</si>
  <si>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</si>
  <si>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</si>
  <si>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</si>
  <si>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</si>
  <si>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</si>
  <si>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</si>
  <si>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</si>
  <si>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</si>
  <si>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</si>
  <si>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</si>
  <si>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</si>
  <si>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</si>
  <si>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</si>
  <si>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</si>
  <si>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</si>
  <si>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</si>
  <si>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</si>
  <si>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</si>
  <si>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</si>
  <si>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</si>
  <si>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</si>
  <si>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</si>
  <si>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</si>
  <si>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</si>
  <si>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</si>
  <si>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</si>
  <si>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</si>
  <si>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</si>
  <si>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</si>
  <si>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</si>
  <si>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</si>
  <si>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</si>
  <si>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</si>
  <si>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</si>
  <si>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</si>
  <si>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</si>
  <si>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</si>
  <si>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</si>
  <si>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</si>
  <si>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</si>
  <si>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</si>
  <si>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</si>
  <si>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</si>
  <si>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</si>
  <si>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</si>
  <si>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</si>
  <si>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</si>
  <si>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</si>
  <si>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</si>
  <si>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</si>
  <si>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</si>
  <si>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</si>
  <si>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</si>
  <si>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</si>
  <si>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</si>
  <si>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</si>
  <si>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</si>
  <si>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</si>
  <si>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</si>
  <si>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</si>
  <si>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</si>
  <si>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</si>
  <si>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</si>
  <si>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</si>
  <si>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</si>
  <si>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</si>
  <si>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</si>
  <si>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</si>
  <si>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</si>
  <si>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</si>
  <si>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</si>
  <si>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</si>
  <si>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</si>
  <si>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</si>
  <si>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</si>
  <si>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</si>
  <si>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</si>
  <si>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</si>
  <si>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</si>
  <si>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</si>
  <si>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</si>
  <si>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</si>
  <si>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</si>
  <si>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</si>
  <si>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</si>
  <si>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</si>
  <si>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</si>
  <si>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</si>
  <si>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</si>
  <si>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</si>
  <si>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</si>
  <si>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</si>
  <si>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</si>
  <si>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</si>
  <si>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</si>
  <si>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</si>
  <si>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</si>
  <si>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</si>
  <si>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</si>
  <si>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</si>
  <si>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</si>
  <si>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</si>
  <si>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</si>
  <si>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</si>
  <si>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</si>
  <si>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</si>
  <si>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</si>
  <si>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</si>
  <si>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</si>
  <si>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</si>
  <si>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</si>
  <si>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</si>
  <si>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</si>
  <si>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</si>
  <si>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</si>
  <si>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</si>
  <si>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</si>
  <si>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</si>
  <si>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</si>
  <si>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</si>
  <si>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</si>
  <si>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</si>
  <si>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</si>
  <si>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</si>
  <si>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</si>
  <si>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</si>
  <si>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</si>
  <si>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</si>
  <si>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</si>
  <si>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</si>
  <si>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</si>
  <si>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</si>
  <si>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</si>
  <si>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</si>
  <si>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</si>
  <si>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</si>
  <si>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</si>
  <si>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</si>
  <si>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</si>
  <si>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</si>
  <si>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</si>
  <si>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</si>
  <si>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</si>
  <si>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</si>
  <si>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</si>
  <si>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</si>
  <si>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</si>
  <si>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</si>
  <si>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</si>
  <si>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</si>
  <si>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</si>
  <si>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</si>
  <si>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</si>
  <si>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</si>
  <si>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</si>
  <si>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</si>
  <si>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</si>
  <si>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</si>
  <si>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</si>
  <si>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</si>
  <si>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</si>
  <si>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</si>
  <si>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</si>
  <si>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</si>
  <si>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</si>
  <si>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</si>
  <si>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</si>
  <si>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</si>
  <si>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</si>
  <si>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</si>
  <si>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</si>
  <si>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</si>
  <si>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</si>
  <si>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</si>
  <si>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</si>
  <si>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</si>
  <si>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</si>
  <si>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</si>
  <si>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</si>
  <si>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</si>
  <si>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</si>
  <si>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</si>
  <si>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</si>
  <si>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</si>
  <si>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</si>
  <si>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</si>
  <si>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</si>
  <si>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</si>
  <si>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</si>
  <si>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</si>
  <si>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</si>
  <si>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</si>
  <si>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</si>
  <si>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</si>
  <si>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</si>
  <si>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</si>
  <si>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</si>
  <si>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</si>
  <si>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</si>
  <si>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</si>
  <si>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</si>
  <si>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</si>
  <si>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</si>
  <si>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</si>
  <si>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</si>
  <si>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</si>
  <si>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</si>
  <si>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</si>
  <si>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</si>
  <si>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</si>
  <si>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</si>
  <si>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</si>
  <si>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</si>
  <si>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</si>
  <si>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</si>
  <si>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</si>
  <si>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</si>
  <si>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</si>
  <si>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</si>
  <si>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</si>
  <si>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</si>
  <si>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</si>
  <si>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</si>
  <si>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</si>
  <si>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</si>
  <si>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</si>
  <si>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</si>
  <si>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</si>
  <si>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</si>
  <si>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</si>
  <si>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</si>
  <si>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</si>
  <si>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</si>
  <si>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</si>
  <si>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</si>
  <si>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</si>
  <si>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</si>
  <si>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</si>
  <si>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</si>
  <si>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</si>
  <si>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</si>
  <si>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</si>
  <si>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</si>
  <si>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</si>
  <si>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</si>
  <si>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</si>
  <si>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</si>
  <si>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</si>
  <si>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</si>
  <si>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</si>
  <si>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</si>
  <si>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</si>
  <si>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</si>
  <si>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</si>
  <si>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</si>
  <si>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</si>
  <si>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</si>
  <si>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</si>
  <si>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</si>
  <si>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</si>
  <si>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</si>
  <si>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</si>
  <si>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</si>
  <si>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</si>
  <si>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</si>
  <si>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</si>
  <si>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</si>
  <si>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</si>
  <si>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</si>
  <si>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</si>
  <si>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</si>
  <si>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</si>
  <si>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</si>
  <si>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</si>
  <si>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</si>
  <si>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</si>
  <si>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</si>
  <si>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</si>
  <si>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</si>
  <si>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</si>
  <si>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</si>
  <si>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</si>
  <si>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</si>
  <si>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</si>
  <si>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</si>
  <si>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</si>
  <si>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</si>
  <si>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</si>
  <si>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</si>
  <si>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</si>
  <si>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</si>
  <si>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</si>
  <si>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</si>
  <si>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</si>
  <si>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</si>
  <si>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</si>
  <si>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</si>
  <si>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</si>
  <si>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</si>
  <si>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</si>
  <si>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</si>
  <si>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</si>
  <si>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</si>
  <si>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</si>
  <si>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</si>
  <si>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</si>
  <si>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</si>
  <si>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</si>
  <si>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</si>
  <si>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</si>
  <si>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</si>
  <si>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</si>
  <si>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</si>
  <si>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</si>
  <si>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</si>
  <si>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</si>
  <si>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</si>
  <si>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</si>
  <si>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</si>
  <si>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</si>
  <si>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</si>
  <si>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</si>
  <si>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</si>
  <si>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</si>
  <si>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</si>
  <si>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</si>
  <si>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</si>
  <si>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</si>
  <si>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</si>
  <si>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</si>
  <si>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</si>
  <si>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</si>
  <si>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</si>
  <si>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</si>
  <si>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</si>
  <si>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</si>
  <si>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</si>
  <si>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</si>
  <si>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</si>
  <si>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</si>
  <si>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</si>
  <si>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</si>
  <si>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</si>
  <si>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</si>
  <si>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</si>
  <si>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</si>
  <si>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</si>
  <si>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</si>
  <si>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</si>
  <si>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</si>
  <si>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</si>
  <si>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</si>
  <si>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</si>
  <si>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</si>
  <si>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</si>
  <si>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</si>
  <si>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</si>
  <si>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</si>
  <si>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</si>
  <si>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</si>
  <si>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</si>
  <si>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</si>
  <si>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</si>
  <si>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</si>
  <si>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</si>
  <si>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</si>
  <si>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</si>
  <si>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</si>
  <si>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</si>
  <si>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</si>
  <si>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</si>
  <si>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</si>
  <si>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</si>
  <si>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</si>
  <si>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</si>
  <si>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</si>
  <si>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</si>
  <si>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</si>
  <si>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</si>
  <si>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</si>
  <si>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</si>
  <si>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</si>
  <si>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</si>
  <si>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</si>
  <si>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</si>
  <si>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</si>
  <si>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</si>
  <si>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</si>
  <si>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</si>
  <si>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</si>
  <si>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</si>
  <si>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</si>
  <si>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</si>
  <si>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</si>
  <si>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</si>
  <si>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</si>
  <si>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</si>
  <si>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</si>
  <si>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</si>
  <si>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</si>
  <si>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</si>
  <si>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</si>
  <si>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</si>
  <si>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</si>
  <si>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</si>
  <si>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</si>
  <si>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</si>
  <si>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</si>
  <si>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</si>
  <si>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</si>
  <si>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</si>
  <si>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</si>
  <si>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</si>
  <si>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</si>
  <si>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</si>
  <si>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</si>
  <si>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</si>
  <si>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</si>
  <si>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</si>
  <si>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</si>
  <si>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</si>
  <si>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</si>
  <si>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</si>
  <si>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</si>
  <si>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</si>
  <si>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</si>
  <si>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</si>
  <si>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</si>
  <si>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</si>
  <si>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</si>
  <si>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</si>
  <si>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</si>
  <si>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</si>
  <si>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</si>
  <si>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</si>
  <si>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</si>
  <si>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</si>
  <si>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</si>
  <si>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</si>
  <si>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</si>
  <si>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</si>
  <si>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</si>
  <si>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</si>
  <si>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</si>
  <si>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</si>
  <si>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</si>
  <si>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</si>
  <si>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</si>
  <si>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</si>
  <si>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</si>
  <si>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</si>
  <si>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</si>
  <si>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</si>
  <si>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</si>
  <si>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</si>
  <si>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</si>
  <si>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</si>
  <si>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</si>
  <si>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</si>
  <si>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</si>
  <si>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</si>
  <si>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</si>
  <si>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</si>
  <si>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</si>
  <si>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</si>
  <si>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</si>
  <si>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</si>
  <si>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</si>
  <si>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</si>
  <si>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</si>
  <si>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</si>
  <si>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</si>
  <si>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</si>
  <si>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</si>
  <si>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</si>
  <si>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</si>
  <si>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</si>
  <si>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</si>
  <si>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</si>
  <si>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</si>
  <si>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</si>
  <si>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</si>
  <si>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</si>
  <si>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</si>
  <si>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</si>
  <si>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</si>
  <si>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</si>
  <si>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</si>
  <si>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</si>
  <si>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</si>
  <si>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</si>
  <si>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</si>
  <si>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</si>
  <si>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</si>
  <si>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</si>
  <si>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</si>
  <si>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</si>
  <si>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</si>
  <si>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</si>
  <si>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</si>
  <si>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</si>
  <si>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</si>
  <si>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</si>
  <si>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</si>
  <si>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</si>
  <si>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</si>
  <si>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</si>
  <si>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</si>
  <si>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</si>
  <si>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</si>
  <si>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</si>
  <si>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</si>
  <si>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</si>
  <si>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</si>
  <si>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</si>
  <si>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</si>
  <si>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</si>
  <si>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</si>
  <si>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</si>
  <si>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</si>
  <si>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</si>
  <si>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</si>
  <si>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</si>
  <si>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</si>
  <si>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</si>
  <si>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</si>
  <si>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</si>
  <si>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</si>
  <si>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</si>
  <si>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</si>
  <si>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</si>
  <si>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</si>
  <si>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</si>
  <si>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</si>
  <si>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</si>
  <si>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</si>
  <si>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</si>
  <si>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</si>
  <si>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</si>
  <si>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</si>
  <si>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</si>
  <si>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</si>
  <si>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</si>
  <si>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</si>
  <si>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</si>
  <si>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</si>
  <si>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</si>
  <si>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</si>
  <si>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</si>
  <si>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</si>
  <si>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</si>
  <si>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</si>
  <si>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</si>
  <si>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</si>
  <si>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</si>
  <si>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</si>
  <si>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</si>
  <si>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</si>
  <si>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</si>
  <si>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</si>
  <si>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</si>
  <si>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</si>
  <si>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</si>
  <si>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</si>
  <si>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</si>
  <si>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</si>
  <si>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</si>
  <si>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</si>
  <si>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</si>
  <si>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</si>
  <si>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</si>
  <si>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</si>
  <si>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</si>
  <si>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</si>
  <si>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</si>
  <si>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</si>
  <si>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</si>
  <si>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</si>
  <si>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</si>
  <si>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</si>
  <si>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</si>
  <si>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</si>
  <si>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</si>
  <si>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</si>
  <si>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</si>
  <si>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</si>
  <si>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</si>
  <si>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</si>
  <si>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</si>
  <si>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</si>
  <si>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</si>
  <si>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</si>
  <si>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</si>
  <si>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</si>
  <si>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</si>
  <si>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</si>
  <si>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</si>
  <si>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</si>
  <si>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</si>
  <si>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</si>
  <si>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</si>
  <si>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</si>
  <si>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</si>
  <si>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</si>
  <si>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</si>
  <si>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</si>
  <si>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</si>
  <si>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</si>
  <si>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</si>
  <si>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</si>
  <si>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</si>
  <si>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</si>
  <si>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</si>
  <si>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</si>
  <si>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</si>
  <si>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</si>
  <si>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</si>
  <si>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</si>
  <si>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</si>
  <si>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</si>
  <si>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</si>
  <si>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</si>
  <si>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</si>
  <si>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</si>
  <si>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</si>
  <si>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</si>
  <si>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</si>
  <si>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</si>
  <si>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</si>
  <si>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</si>
  <si>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</si>
  <si>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</si>
  <si>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</si>
  <si>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</si>
  <si>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</si>
  <si>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</si>
  <si>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</si>
  <si>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</si>
  <si>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</si>
  <si>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</si>
  <si>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</si>
  <si>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</si>
  <si>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</si>
  <si>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</si>
  <si>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</si>
  <si>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</si>
  <si>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</si>
  <si>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</si>
  <si>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</si>
  <si>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</si>
  <si>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</si>
  <si>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</si>
  <si>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</si>
  <si>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</si>
  <si>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</si>
  <si>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</si>
  <si>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</si>
  <si>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</si>
  <si>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</si>
  <si>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</si>
  <si>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</si>
  <si>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</si>
  <si>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</si>
  <si>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</si>
  <si>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</si>
  <si>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</si>
  <si>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</si>
  <si>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</si>
  <si>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</si>
  <si>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</si>
  <si>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</si>
  <si>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</si>
  <si>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</si>
  <si>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</si>
  <si>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</si>
  <si>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</si>
  <si>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</si>
  <si>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</si>
  <si>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</si>
  <si>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</si>
  <si>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</si>
  <si>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</si>
  <si>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</si>
  <si>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</si>
  <si>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</si>
  <si>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</si>
  <si>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</si>
  <si>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</si>
  <si>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</si>
  <si>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</si>
  <si>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</si>
  <si>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</si>
  <si>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</si>
  <si>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</si>
  <si>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</si>
  <si>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</si>
  <si>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</si>
  <si>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</si>
  <si>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</si>
  <si>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</si>
  <si>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</si>
  <si>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</si>
  <si>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</si>
  <si>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</si>
  <si>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</si>
  <si>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</si>
  <si>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</si>
  <si>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</si>
  <si>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</si>
  <si>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</si>
  <si>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</si>
  <si>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</si>
  <si>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</si>
  <si>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</si>
  <si>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</si>
  <si>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</si>
  <si>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</si>
  <si>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</si>
  <si>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</si>
  <si>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</si>
  <si>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</si>
  <si>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</si>
  <si>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</si>
  <si>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</si>
  <si>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</si>
  <si>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</si>
  <si>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</si>
  <si>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</si>
  <si>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</si>
  <si>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</si>
  <si>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</si>
  <si>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</si>
  <si>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</si>
  <si>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</si>
  <si>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</si>
  <si>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</si>
  <si>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</si>
  <si>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</si>
  <si>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</si>
  <si>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</si>
  <si>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</si>
  <si>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</si>
  <si>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</si>
  <si>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</si>
  <si>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</si>
  <si>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</si>
  <si>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</si>
  <si>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</si>
  <si>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</si>
  <si>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</si>
  <si>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</si>
  <si>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</si>
  <si>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</si>
  <si>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</si>
  <si>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</si>
  <si>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</si>
  <si>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</si>
  <si>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</si>
  <si>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</si>
  <si>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</si>
  <si>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</si>
  <si>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</si>
  <si>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</si>
  <si>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</si>
  <si>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</si>
  <si>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</si>
  <si>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</si>
  <si>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</si>
  <si>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</si>
  <si>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</si>
  <si>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</si>
  <si>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</si>
  <si>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</si>
  <si>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</si>
  <si>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</si>
  <si>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</si>
  <si>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</si>
  <si>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</si>
  <si>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</si>
  <si>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</si>
  <si>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</si>
  <si>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</si>
  <si>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</si>
  <si>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</si>
  <si>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</si>
  <si>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</si>
  <si>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</si>
  <si>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</si>
  <si>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</si>
  <si>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</si>
  <si>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</si>
  <si>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</si>
  <si>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</si>
  <si>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</si>
  <si>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</si>
  <si>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</si>
  <si>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</si>
  <si>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</si>
  <si>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</si>
  <si>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</si>
  <si>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</si>
  <si>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</si>
  <si>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</si>
  <si>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</si>
  <si>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</si>
  <si>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</si>
  <si>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</si>
  <si>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</si>
  <si>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</si>
  <si>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</si>
  <si>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</si>
  <si>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</si>
  <si>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</si>
  <si>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</si>
  <si>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</si>
  <si>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</si>
  <si>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</si>
  <si>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</si>
  <si>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</si>
  <si>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</si>
  <si>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</si>
  <si>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</si>
  <si>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</si>
  <si>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</si>
  <si>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</si>
  <si>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</si>
  <si>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</si>
  <si>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</si>
  <si>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</si>
  <si>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</si>
  <si>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</si>
  <si>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</si>
  <si>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</si>
  <si>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</si>
  <si>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</si>
  <si>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</si>
  <si>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</si>
  <si>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</si>
  <si>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</si>
  <si>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</si>
  <si>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</si>
  <si>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</si>
  <si>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</si>
  <si>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</si>
  <si>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</si>
  <si>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</si>
  <si>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</si>
  <si>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</si>
  <si>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</si>
  <si>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</si>
  <si>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</si>
  <si>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</si>
  <si>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</si>
  <si>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</si>
  <si>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</si>
  <si>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</si>
  <si>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</si>
  <si>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</si>
  <si>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</si>
  <si>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</si>
  <si>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</si>
  <si>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</si>
  <si>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</si>
  <si>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</si>
  <si>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</si>
  <si>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</si>
  <si>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</si>
  <si>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</si>
  <si>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</si>
  <si>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</si>
  <si>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</si>
  <si>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</si>
  <si>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</si>
  <si>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</si>
  <si>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</si>
  <si>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</si>
  <si>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</si>
  <si>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</si>
  <si>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</si>
  <si>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</si>
  <si>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</si>
  <si>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</si>
  <si>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</si>
  <si>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</si>
  <si>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</si>
  <si>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</si>
  <si>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</si>
  <si>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</si>
  <si>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</si>
  <si>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</si>
  <si>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</si>
  <si>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</si>
  <si>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</si>
  <si>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</si>
  <si>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</si>
  <si>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</si>
  <si>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</si>
  <si>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</si>
  <si>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</si>
  <si>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</si>
  <si>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</si>
  <si>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</si>
  <si>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</si>
  <si>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</si>
  <si>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</si>
  <si>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</si>
  <si>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</si>
  <si>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</si>
  <si>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</si>
  <si>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</si>
  <si>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</si>
  <si>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</si>
  <si>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</si>
  <si>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</si>
  <si>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</si>
  <si>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</si>
  <si>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</si>
  <si>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</si>
  <si>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</si>
  <si>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</si>
  <si>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</si>
  <si>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</si>
  <si>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</si>
  <si>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</si>
  <si>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</si>
  <si>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</si>
  <si>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</si>
  <si>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</si>
  <si>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</si>
  <si>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</si>
  <si>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</si>
  <si>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</si>
  <si>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</si>
  <si>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</si>
  <si>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</si>
  <si>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</si>
  <si>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</si>
  <si>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</si>
  <si>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</si>
  <si>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</si>
  <si>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</si>
  <si>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</si>
  <si>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</si>
  <si>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</si>
  <si>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</si>
  <si>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</si>
  <si>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</si>
  <si>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</si>
  <si>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</si>
  <si>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</si>
  <si>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</si>
  <si>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</si>
  <si>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</si>
  <si>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</si>
  <si>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</si>
  <si>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</si>
  <si>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</si>
  <si>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</si>
  <si>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</si>
  <si>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</si>
  <si>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</si>
  <si>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</si>
  <si>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</si>
  <si>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</si>
  <si>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</si>
  <si>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</si>
  <si>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</si>
  <si>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</si>
  <si>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</si>
  <si>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</si>
  <si>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</si>
  <si>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</si>
  <si>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</si>
  <si>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</si>
  <si>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</si>
  <si>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</si>
  <si>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</si>
  <si>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</si>
  <si>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</si>
  <si>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</si>
  <si>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</si>
  <si>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</si>
  <si>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</si>
  <si>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</si>
  <si>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</si>
  <si>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</si>
  <si>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</si>
  <si>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</si>
  <si>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</si>
  <si>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</si>
  <si>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</si>
  <si>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</si>
  <si>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</si>
  <si>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</si>
  <si>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</si>
  <si>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</si>
  <si>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</si>
  <si>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</si>
  <si>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</si>
  <si>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</si>
  <si>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</si>
  <si>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</si>
  <si>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</si>
  <si>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</si>
  <si>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</si>
  <si>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</si>
  <si>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</si>
  <si>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</si>
  <si>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</si>
  <si>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</si>
  <si>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</si>
  <si>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</si>
  <si>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</si>
  <si>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</si>
  <si>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</si>
  <si>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</si>
  <si>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</si>
  <si>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</si>
  <si>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</si>
  <si>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</si>
  <si>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</si>
  <si>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</si>
  <si>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</si>
  <si>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</si>
  <si>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</si>
  <si>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</si>
  <si>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</si>
  <si>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</si>
  <si>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</si>
  <si>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</si>
  <si>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</si>
  <si>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</si>
  <si>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</si>
  <si>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</si>
  <si>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</si>
  <si>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</si>
  <si>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</si>
  <si>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</si>
  <si>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</si>
  <si>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</si>
  <si>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</si>
  <si>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</si>
  <si>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</si>
  <si>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</si>
  <si>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</si>
  <si>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</si>
  <si>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</si>
  <si>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</si>
  <si>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</si>
  <si>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</si>
  <si>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</si>
  <si>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</si>
  <si>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</si>
  <si>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</si>
  <si>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</si>
  <si>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</si>
  <si>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</si>
  <si>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</si>
  <si>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</si>
  <si>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</si>
  <si>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</si>
  <si>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</si>
  <si>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</si>
  <si>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</si>
  <si>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</si>
  <si>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</si>
  <si>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</si>
  <si>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</si>
  <si>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</si>
  <si>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</si>
  <si>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</si>
  <si>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</si>
  <si>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</si>
  <si>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</si>
  <si>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</si>
  <si>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</si>
  <si>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</si>
  <si>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</si>
  <si>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</si>
  <si>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</si>
  <si>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</si>
  <si>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</si>
  <si>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</si>
  <si>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</si>
  <si>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</si>
  <si>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</si>
  <si>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</si>
  <si>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</si>
  <si>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</si>
  <si>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</si>
  <si>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</si>
  <si>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</si>
  <si>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</si>
  <si>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</si>
  <si>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</si>
  <si>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</si>
  <si>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</si>
  <si>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</si>
  <si>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</si>
  <si>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</si>
  <si>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</si>
  <si>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</si>
  <si>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</si>
  <si>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</si>
  <si>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</si>
  <si>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</si>
  <si>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</si>
  <si>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</si>
  <si>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</si>
  <si>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</si>
  <si>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</si>
  <si>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</si>
  <si>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</si>
  <si>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</si>
  <si>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</si>
  <si>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</si>
  <si>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</si>
  <si>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</si>
  <si>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</si>
  <si>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</si>
  <si>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</si>
  <si>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</si>
  <si>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</si>
  <si>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</si>
  <si>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</si>
  <si>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</si>
  <si>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</si>
  <si>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</si>
  <si>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</si>
  <si>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</si>
  <si>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</si>
  <si>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</si>
  <si>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</si>
  <si>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</si>
  <si>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</si>
  <si>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</si>
  <si>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</si>
  <si>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</si>
  <si>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</si>
  <si>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</si>
  <si>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</si>
  <si>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</si>
  <si>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</si>
  <si>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</si>
  <si>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</si>
  <si>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</si>
  <si>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</si>
  <si>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</si>
  <si>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</si>
  <si>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</si>
  <si>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</si>
  <si>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</si>
  <si>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</si>
  <si>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</si>
  <si>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</si>
  <si>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</si>
  <si>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</si>
  <si>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</si>
  <si>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</si>
  <si>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</si>
  <si>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</si>
  <si>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</si>
  <si>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</si>
  <si>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</si>
  <si>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</si>
  <si>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</si>
  <si>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</si>
  <si>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</si>
  <si>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</si>
  <si>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</si>
  <si>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</si>
  <si>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</si>
  <si>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</si>
  <si>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</si>
  <si>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</si>
  <si>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</si>
  <si>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</si>
  <si>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</si>
  <si>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</si>
  <si>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</si>
  <si>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</si>
  <si>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</si>
  <si>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</si>
  <si>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</si>
  <si>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</si>
  <si>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</si>
  <si>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</si>
  <si>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</si>
  <si>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</si>
  <si>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</si>
  <si>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</si>
  <si>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</si>
  <si>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</si>
  <si>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</si>
  <si>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</si>
  <si>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</si>
  <si>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</si>
  <si>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</si>
  <si>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</si>
  <si>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</si>
  <si>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</si>
  <si>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</si>
  <si>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</si>
  <si>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</si>
  <si>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</si>
  <si>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</si>
  <si>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</si>
  <si>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</si>
  <si>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</si>
  <si>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</si>
  <si>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</si>
  <si>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</si>
  <si>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</si>
  <si>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</si>
  <si>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</si>
  <si>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</si>
  <si>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</si>
  <si>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</si>
  <si>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</si>
  <si>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</si>
  <si>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</si>
  <si>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</si>
  <si>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</si>
  <si>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</si>
  <si>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</si>
  <si>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</si>
  <si>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</si>
  <si>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</si>
  <si>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</si>
  <si>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</si>
  <si>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</si>
  <si>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</si>
  <si>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</si>
  <si>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</si>
  <si>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</si>
  <si>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</si>
  <si>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</si>
  <si>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</si>
  <si>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</si>
  <si>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</si>
  <si>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</si>
  <si>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</si>
  <si>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</si>
  <si>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</si>
  <si>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</si>
  <si>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</si>
  <si>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</si>
  <si>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</si>
  <si>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</si>
  <si>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</si>
  <si>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</si>
  <si>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</si>
  <si>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</si>
  <si>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</si>
  <si>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</si>
  <si>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</si>
  <si>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</si>
  <si>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</si>
  <si>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</si>
  <si>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</si>
  <si>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</si>
  <si>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</si>
  <si>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</si>
  <si>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</si>
  <si>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</si>
  <si>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</si>
  <si>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</si>
  <si>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</si>
  <si>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</si>
  <si>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</si>
  <si>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</si>
  <si>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</si>
  <si>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</si>
  <si>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</si>
  <si>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</si>
  <si>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</si>
  <si>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</si>
  <si>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</si>
  <si>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</si>
  <si>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</si>
  <si>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</si>
  <si>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</si>
  <si>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</si>
  <si>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</si>
  <si>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</si>
  <si>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</si>
  <si>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</si>
  <si>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</si>
  <si>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</si>
  <si>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</si>
  <si>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</si>
  <si>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</si>
  <si>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</si>
  <si>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</si>
  <si>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</si>
  <si>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</si>
  <si>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</si>
  <si>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</si>
  <si>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</si>
  <si>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</si>
  <si>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</si>
  <si>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</si>
  <si>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</si>
  <si>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</si>
  <si>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</si>
  <si>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</si>
  <si>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</si>
  <si>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</si>
  <si>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</si>
  <si>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</si>
  <si>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</si>
  <si>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</si>
  <si>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</si>
  <si>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</si>
  <si>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</si>
  <si>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</si>
  <si>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</si>
  <si>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</si>
  <si>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</si>
  <si>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</si>
  <si>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</si>
  <si>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</si>
  <si>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</si>
  <si>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</si>
  <si>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</si>
  <si>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</si>
  <si>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</si>
  <si>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</si>
  <si>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</si>
  <si>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</si>
  <si>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</si>
  <si>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</si>
  <si>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</si>
  <si>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</si>
  <si>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</si>
  <si>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</si>
  <si>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</si>
  <si>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</si>
  <si>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</si>
  <si>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</si>
  <si>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</si>
  <si>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</si>
  <si>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</si>
  <si>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</si>
  <si>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</si>
  <si>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</si>
  <si>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</si>
  <si>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</si>
  <si>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</si>
  <si>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</si>
  <si>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</si>
  <si>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</si>
  <si>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</si>
  <si>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</si>
  <si>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</si>
  <si>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</si>
  <si>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</si>
  <si>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</si>
  <si>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</si>
  <si>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</si>
  <si>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</si>
  <si>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</si>
  <si>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</si>
  <si>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</si>
  <si>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</si>
  <si>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</si>
  <si>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</si>
  <si>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</si>
  <si>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</si>
  <si>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</si>
  <si>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</si>
  <si>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</si>
  <si>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</si>
  <si>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</si>
  <si>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</si>
  <si>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</si>
  <si>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</si>
  <si>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</si>
  <si>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</si>
  <si>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</si>
  <si>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</si>
  <si>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</si>
  <si>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</si>
  <si>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</si>
  <si>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</si>
  <si>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</si>
  <si>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</si>
  <si>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</si>
  <si>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</si>
  <si>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</si>
  <si>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</si>
  <si>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</si>
  <si>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</si>
  <si>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</si>
  <si>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</si>
  <si>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</si>
  <si>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</si>
  <si>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</si>
  <si>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</si>
  <si>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</si>
  <si>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</si>
  <si>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</si>
  <si>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</si>
  <si>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</si>
  <si>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</si>
  <si>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</si>
  <si>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</si>
  <si>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</si>
  <si>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</si>
  <si>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</si>
  <si>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</si>
  <si>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</si>
  <si>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</si>
  <si>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</si>
  <si>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</si>
  <si>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</si>
  <si>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</si>
  <si>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</si>
  <si>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</si>
  <si>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</si>
  <si>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</si>
  <si>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</si>
  <si>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</si>
  <si>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</si>
  <si>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</si>
  <si>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</si>
  <si>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</si>
  <si>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</si>
  <si>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</si>
  <si>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</si>
  <si>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</si>
  <si>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</si>
  <si>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</si>
  <si>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</si>
  <si>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</si>
  <si>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</si>
  <si>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</si>
  <si>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</si>
  <si>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</si>
  <si>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</si>
  <si>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</si>
  <si>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</si>
  <si>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</si>
  <si>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</si>
  <si>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</si>
  <si>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</si>
  <si>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</si>
  <si>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</si>
  <si>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</si>
  <si>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</si>
  <si>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</si>
  <si>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</si>
  <si>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</si>
  <si>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</si>
  <si>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</si>
  <si>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</si>
  <si>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</si>
  <si>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</si>
  <si>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</si>
  <si>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</si>
  <si>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</si>
  <si>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</si>
  <si>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</si>
  <si>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</si>
  <si>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</si>
  <si>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</si>
  <si>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</si>
  <si>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</si>
  <si>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</si>
  <si>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</si>
  <si>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</si>
  <si>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</si>
  <si>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</si>
  <si>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</si>
  <si>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</si>
  <si>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</si>
  <si>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</si>
  <si>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</si>
  <si>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</si>
  <si>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</si>
  <si>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</si>
  <si>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</si>
  <si>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</si>
  <si>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</si>
  <si>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</si>
  <si>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</si>
  <si>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</si>
  <si>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</si>
  <si>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</si>
  <si>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</si>
  <si>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</si>
  <si>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</si>
  <si>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</si>
  <si>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</si>
  <si>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</si>
  <si>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</si>
  <si>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</si>
  <si>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</si>
  <si>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</si>
  <si>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</si>
  <si>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</si>
  <si>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</si>
  <si>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</si>
  <si>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</si>
  <si>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</si>
  <si>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</si>
  <si>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</si>
  <si>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</si>
  <si>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</si>
  <si>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</si>
  <si>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</si>
  <si>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</si>
  <si>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</si>
  <si>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</si>
  <si>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</si>
  <si>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</si>
  <si>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</si>
  <si>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</si>
  <si>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</si>
  <si>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</si>
  <si>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</si>
  <si>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</si>
  <si>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</si>
  <si>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</si>
  <si>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</si>
  <si>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</si>
  <si>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</si>
  <si>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</si>
  <si>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</si>
  <si>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</si>
  <si>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</si>
  <si>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</si>
  <si>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</si>
  <si>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</si>
  <si>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</si>
  <si>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</si>
  <si>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</si>
  <si>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</si>
  <si>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</si>
  <si>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</si>
  <si>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</si>
  <si>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</si>
  <si>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</si>
  <si>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</si>
  <si>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</si>
  <si>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</si>
  <si>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</si>
  <si>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</si>
  <si>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</si>
  <si>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</si>
  <si>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</si>
  <si>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</si>
  <si>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</si>
  <si>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</si>
  <si>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</si>
  <si>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</si>
  <si>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</si>
  <si>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</si>
  <si>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</si>
  <si>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</si>
  <si>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</si>
  <si>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</si>
  <si>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</si>
  <si>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</si>
  <si>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</si>
  <si>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</si>
  <si>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</si>
  <si>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</si>
  <si>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</si>
  <si>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</si>
  <si>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</si>
  <si>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</si>
  <si>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</si>
  <si>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</si>
  <si>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</si>
  <si>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</si>
  <si>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</si>
  <si>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</si>
  <si>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</si>
  <si>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</si>
  <si>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</si>
  <si>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</si>
  <si>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</si>
  <si>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</si>
  <si>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</si>
  <si>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</si>
  <si>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</si>
  <si>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</si>
  <si>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</si>
  <si>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</si>
  <si>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</si>
  <si>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</si>
  <si>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</si>
  <si>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</si>
  <si>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</si>
  <si>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</si>
  <si>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</si>
  <si>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</si>
  <si>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</si>
  <si>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</si>
  <si>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</si>
  <si>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</si>
  <si>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</si>
  <si>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</si>
  <si>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</si>
  <si>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</si>
  <si>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</si>
  <si>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</si>
  <si>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</si>
  <si>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</si>
  <si>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</si>
  <si>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</si>
  <si>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</si>
  <si>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</si>
  <si>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</si>
  <si>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</si>
  <si>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</si>
  <si>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</si>
  <si>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</si>
  <si>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</si>
  <si>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</si>
  <si>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</si>
  <si>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</si>
  <si>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</si>
  <si>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</si>
  <si>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</si>
  <si>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</si>
  <si>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</si>
  <si>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</si>
  <si>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</si>
  <si>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</si>
  <si>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</si>
  <si>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</si>
  <si>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</si>
  <si>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</si>
  <si>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</si>
  <si>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</si>
  <si>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</si>
  <si>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</si>
  <si>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</si>
  <si>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</si>
  <si>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</si>
  <si>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</si>
  <si>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</si>
  <si>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</si>
  <si>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</si>
  <si>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</si>
  <si>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</si>
  <si>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</si>
  <si>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</si>
  <si>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</si>
  <si>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</si>
  <si>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</si>
  <si>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</si>
  <si>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</si>
  <si>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</si>
  <si>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</si>
  <si>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</si>
  <si>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</si>
  <si>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</si>
  <si>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</si>
  <si>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</si>
  <si>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</si>
  <si>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</si>
  <si>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</si>
  <si>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</si>
  <si>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</si>
  <si>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</si>
  <si>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</si>
  <si>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</si>
  <si>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</si>
  <si>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</si>
  <si>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</si>
  <si>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</si>
  <si>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</si>
  <si>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</si>
  <si>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</si>
  <si>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</si>
  <si>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</si>
  <si>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</si>
  <si>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</si>
  <si>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</si>
  <si>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</si>
  <si>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</si>
  <si>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</si>
  <si>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</si>
  <si>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</si>
  <si>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</si>
  <si>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</si>
  <si>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</si>
  <si>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</si>
  <si>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</si>
  <si>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</si>
  <si>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</si>
  <si>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</si>
  <si>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</si>
  <si>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</si>
  <si>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</si>
  <si>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</si>
  <si>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</si>
  <si>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</si>
  <si>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</si>
  <si>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</si>
  <si>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</si>
  <si>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</si>
  <si>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</si>
  <si>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</si>
  <si>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</si>
  <si>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</si>
  <si>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</si>
  <si>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</si>
  <si>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</si>
  <si>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</si>
  <si>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</si>
  <si>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</si>
  <si>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</si>
  <si>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</si>
  <si>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</si>
  <si>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</si>
  <si>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</si>
  <si>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</si>
  <si>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</si>
  <si>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</si>
  <si>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</si>
  <si>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</si>
  <si>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</si>
  <si>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</si>
  <si>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</si>
  <si>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</si>
  <si>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</si>
  <si>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</si>
  <si>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</si>
  <si>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</si>
  <si>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</si>
  <si>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</si>
  <si>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</si>
  <si>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</si>
  <si>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</si>
  <si>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</si>
  <si>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</si>
  <si>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</si>
  <si>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</si>
  <si>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</si>
  <si>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</si>
  <si>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</si>
  <si>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</si>
  <si>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</si>
  <si>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</si>
  <si>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</si>
  <si>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</si>
  <si>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</si>
  <si>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</si>
  <si>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</si>
  <si>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</si>
  <si>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</si>
  <si>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</si>
  <si>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</si>
  <si>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</si>
  <si>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</si>
  <si>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</si>
  <si>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</si>
  <si>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</si>
  <si>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</si>
  <si>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</si>
  <si>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</si>
  <si>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</si>
  <si>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</si>
  <si>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</si>
  <si>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</si>
  <si>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</si>
  <si>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</si>
  <si>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</si>
  <si>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</si>
  <si>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</si>
  <si>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</si>
  <si>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</si>
  <si>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</si>
  <si>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</si>
  <si>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</si>
  <si>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</si>
  <si>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</si>
  <si>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</si>
  <si>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</si>
  <si>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</si>
  <si>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</si>
  <si>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</si>
  <si>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</si>
  <si>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</si>
  <si>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</si>
  <si>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</si>
  <si>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</si>
  <si>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</si>
  <si>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</si>
  <si>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</si>
  <si>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</si>
  <si>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</si>
  <si>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</si>
  <si>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</si>
  <si>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</si>
  <si>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</si>
  <si>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</si>
  <si>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</si>
  <si>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</si>
  <si>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</si>
  <si>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</si>
  <si>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</si>
  <si>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</si>
  <si>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</si>
  <si>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</si>
  <si>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</si>
  <si>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</si>
  <si>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</si>
  <si>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</si>
  <si>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</si>
  <si>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</si>
  <si>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</si>
  <si>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</si>
  <si>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</si>
  <si>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</si>
  <si>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</si>
  <si>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</si>
  <si>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</si>
  <si>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</si>
  <si>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</si>
  <si>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</si>
  <si>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</si>
  <si>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</si>
  <si>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</si>
  <si>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</si>
  <si>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</si>
  <si>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</si>
  <si>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</si>
  <si>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</si>
  <si>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</si>
  <si>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</si>
  <si>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</si>
  <si>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</si>
  <si>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</si>
  <si>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</si>
  <si>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</si>
  <si>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</si>
  <si>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</si>
  <si>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</si>
  <si>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</si>
  <si>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</si>
  <si>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</si>
  <si>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</si>
  <si>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</si>
  <si>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</si>
  <si>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</si>
  <si>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</si>
  <si>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</si>
  <si>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</si>
  <si>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</si>
  <si>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</si>
  <si>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</si>
  <si>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</si>
  <si>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</si>
  <si>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</si>
  <si>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</si>
  <si>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</si>
  <si>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</si>
  <si>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</si>
  <si>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</si>
  <si>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</si>
  <si>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</si>
  <si>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</si>
  <si>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</si>
  <si>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</si>
  <si>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</si>
  <si>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</si>
  <si>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</si>
  <si>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</si>
  <si>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</si>
  <si>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</si>
  <si>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</si>
  <si>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</si>
  <si>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</si>
  <si>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</si>
  <si>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</si>
  <si>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</si>
  <si>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</si>
  <si>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</si>
  <si>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</si>
  <si>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</si>
  <si>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</si>
  <si>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</si>
  <si>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</si>
  <si>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</si>
  <si>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</si>
  <si>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</si>
  <si>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</si>
  <si>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</si>
  <si>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</si>
  <si>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</si>
  <si>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</si>
  <si>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</si>
  <si>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</si>
  <si>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</si>
  <si>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</si>
  <si>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</si>
  <si>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</si>
  <si>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</si>
  <si>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</si>
  <si>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</si>
  <si>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</si>
  <si>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</si>
  <si>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</si>
  <si>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</si>
  <si>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</si>
  <si>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</si>
  <si>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</si>
  <si>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</si>
  <si>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</si>
  <si>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</si>
  <si>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</si>
  <si>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</si>
  <si>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</si>
  <si>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</si>
  <si>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</si>
  <si>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</si>
  <si>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</si>
  <si>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</si>
  <si>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</si>
  <si>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</si>
  <si>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</si>
  <si>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</si>
  <si>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</si>
  <si>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</si>
  <si>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</si>
  <si>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</si>
  <si>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</si>
  <si>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</si>
  <si>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</si>
  <si>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</si>
  <si>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</si>
  <si>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</si>
  <si>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</si>
  <si>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</si>
  <si>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</si>
  <si>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</si>
  <si>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</si>
  <si>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</si>
  <si>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</si>
  <si>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</si>
  <si>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</si>
  <si>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</si>
  <si>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</si>
  <si>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</si>
  <si>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</si>
  <si>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</si>
  <si>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</si>
  <si>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</si>
  <si>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</si>
  <si>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</si>
  <si>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</si>
  <si>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</si>
  <si>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</si>
  <si>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</si>
  <si>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</si>
  <si>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</si>
  <si>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</si>
  <si>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</si>
  <si>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</si>
  <si>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</si>
  <si>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</si>
  <si>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</si>
  <si>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</si>
  <si>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</si>
  <si>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</si>
  <si>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</si>
  <si>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</si>
  <si>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</si>
  <si>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</si>
  <si>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</si>
  <si>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</si>
  <si>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</si>
  <si>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</si>
  <si>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</si>
  <si>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</si>
  <si>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</si>
  <si>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</si>
  <si>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</si>
  <si>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</si>
  <si>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</si>
  <si>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</si>
  <si>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</si>
  <si>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</si>
  <si>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</si>
  <si>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</si>
  <si>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</si>
  <si>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</si>
  <si>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</si>
  <si>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</si>
  <si>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</si>
  <si>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</si>
  <si>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</si>
  <si>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</si>
  <si>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</si>
  <si>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</si>
  <si>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</si>
  <si>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</si>
  <si>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</si>
  <si>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</si>
  <si>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</si>
  <si>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</si>
  <si>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</si>
  <si>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</si>
  <si>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</si>
  <si>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</si>
  <si>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</si>
  <si>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</si>
  <si>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</si>
  <si>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</si>
  <si>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</si>
  <si>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</si>
  <si>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</si>
  <si>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</si>
  <si>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</si>
  <si>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</si>
  <si>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</si>
  <si>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</si>
  <si>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</si>
  <si>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</si>
  <si>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</si>
  <si>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</si>
  <si>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</si>
  <si>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</si>
  <si>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</si>
  <si>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</si>
  <si>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</si>
  <si>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</si>
  <si>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</si>
  <si>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</si>
  <si>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</si>
  <si>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</si>
  <si>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</si>
  <si>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</si>
  <si>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</si>
  <si>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</si>
  <si>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</si>
  <si>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</si>
  <si>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</si>
  <si>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</si>
  <si>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</si>
  <si>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</si>
  <si>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</si>
  <si>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</si>
  <si>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</si>
  <si>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</si>
  <si>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</si>
  <si>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</si>
  <si>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</si>
  <si>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</si>
  <si>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</si>
  <si>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</si>
  <si>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</si>
  <si>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</si>
  <si>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</si>
  <si>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</si>
  <si>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</si>
  <si>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</si>
  <si>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</si>
  <si>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</si>
  <si>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</si>
  <si>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</si>
  <si>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</si>
  <si>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</si>
  <si>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</si>
  <si>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</si>
  <si>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</si>
  <si>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</si>
  <si>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</si>
  <si>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</si>
  <si>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</si>
  <si>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</si>
  <si>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</si>
  <si>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</si>
  <si>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</si>
  <si>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</si>
  <si>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</si>
  <si>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</si>
  <si>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</si>
  <si>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</si>
  <si>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</si>
  <si>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</si>
  <si>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</si>
  <si>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</si>
  <si>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</si>
  <si>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</si>
  <si>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</si>
  <si>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</si>
  <si>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</si>
  <si>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</si>
  <si>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</si>
  <si>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</si>
  <si>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</si>
  <si>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</si>
  <si>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</si>
  <si>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</si>
  <si>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</si>
  <si>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</si>
  <si>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</si>
  <si>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</si>
  <si>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</si>
  <si>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</si>
  <si>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</si>
  <si>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</si>
  <si>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</si>
  <si>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</si>
  <si>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</si>
  <si>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</si>
  <si>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</si>
  <si>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</si>
  <si>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</si>
  <si>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</si>
  <si>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</si>
  <si>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</si>
  <si>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</si>
  <si>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</si>
  <si>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</si>
  <si>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</si>
  <si>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</si>
  <si>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</si>
  <si>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</si>
  <si>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</si>
  <si>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</si>
  <si>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</si>
  <si>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</si>
  <si>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</si>
  <si>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</si>
  <si>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</si>
  <si>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</si>
  <si>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</si>
  <si>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</si>
  <si>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</si>
  <si>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</si>
  <si>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</si>
  <si>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</si>
  <si>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</si>
  <si>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</si>
  <si>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</si>
  <si>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</si>
  <si>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</si>
  <si>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</si>
  <si>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</si>
  <si>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</si>
  <si>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</si>
  <si>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</si>
  <si>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</si>
  <si>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</si>
  <si>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</si>
  <si>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</si>
  <si>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</si>
  <si>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</si>
  <si>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</si>
  <si>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</si>
  <si>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</si>
  <si>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</si>
  <si>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</si>
  <si>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</si>
  <si>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</si>
  <si>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</si>
  <si>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</si>
  <si>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</si>
  <si>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</si>
  <si>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</si>
  <si>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</si>
  <si>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</si>
  <si>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</si>
  <si>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</si>
  <si>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</si>
  <si>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</si>
  <si>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</si>
  <si>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</si>
  <si>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</si>
  <si>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</si>
  <si>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</si>
  <si>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</si>
  <si>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</si>
  <si>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</si>
  <si>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</si>
  <si>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</si>
  <si>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</si>
  <si>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</si>
  <si>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</si>
  <si>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</si>
  <si>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</si>
  <si>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</si>
  <si>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</si>
  <si>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</si>
  <si>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</si>
  <si>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</si>
  <si>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</si>
  <si>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</si>
  <si>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</si>
  <si>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</si>
  <si>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</si>
  <si>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</si>
  <si>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</si>
  <si>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</si>
  <si>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</si>
  <si>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</si>
  <si>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</si>
  <si>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</si>
  <si>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</si>
  <si>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</si>
  <si>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</si>
  <si>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</si>
  <si>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</si>
  <si>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</si>
  <si>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</si>
  <si>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</si>
  <si>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</si>
  <si>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</si>
  <si>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</si>
  <si>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</si>
  <si>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</si>
  <si>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</si>
  <si>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</si>
  <si>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</si>
  <si>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</si>
  <si>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</si>
  <si>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</si>
  <si>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</si>
  <si>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</si>
  <si>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</si>
  <si>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</si>
  <si>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</si>
  <si>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</si>
  <si>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</si>
  <si>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</si>
  <si>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</si>
  <si>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</si>
  <si>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</si>
  <si>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</si>
  <si>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</si>
  <si>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</si>
  <si>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</si>
  <si>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</si>
  <si>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</si>
  <si>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</si>
  <si>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</si>
  <si>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</si>
  <si>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</si>
  <si>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</si>
  <si>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</si>
  <si>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</si>
  <si>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</si>
  <si>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</si>
  <si>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</si>
  <si>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</si>
  <si>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</si>
  <si>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</si>
  <si>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</si>
  <si>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</si>
  <si>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</si>
  <si>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</si>
  <si>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</si>
  <si>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</si>
  <si>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</si>
  <si>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</si>
  <si>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</si>
  <si>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</si>
  <si>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</si>
  <si>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</si>
  <si>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</si>
  <si>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</si>
  <si>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</si>
  <si>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</si>
  <si>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</si>
  <si>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</si>
  <si>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</si>
  <si>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</si>
  <si>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</si>
  <si>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</si>
  <si>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</si>
  <si>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</si>
  <si>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</si>
  <si>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</si>
  <si>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</si>
  <si>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</si>
  <si>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</si>
  <si>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</si>
  <si>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</si>
  <si>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</si>
  <si>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</si>
  <si>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</si>
  <si>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</si>
  <si>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</si>
  <si>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</si>
  <si>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</si>
  <si>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</si>
  <si>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</si>
  <si>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</si>
  <si>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</si>
  <si>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</si>
  <si>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</si>
  <si>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</si>
  <si>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</si>
  <si>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</si>
  <si>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</si>
  <si>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</si>
  <si>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</si>
  <si>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</si>
  <si>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</si>
  <si>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</si>
  <si>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</si>
  <si>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</si>
  <si>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</si>
  <si>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</si>
  <si>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</si>
  <si>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</si>
  <si>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</si>
  <si>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</si>
  <si>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</si>
  <si>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</si>
  <si>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</si>
  <si>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</si>
  <si>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</si>
  <si>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</si>
  <si>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</si>
  <si>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</si>
  <si>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</si>
  <si>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</si>
  <si>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</si>
  <si>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</si>
  <si>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</si>
  <si>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</si>
  <si>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</si>
  <si>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</si>
  <si>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</si>
  <si>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</si>
  <si>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</si>
  <si>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</si>
  <si>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</si>
  <si>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</si>
  <si>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</si>
  <si>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</si>
  <si>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</si>
  <si>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</si>
  <si>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</si>
  <si>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</si>
  <si>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</si>
  <si>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</si>
  <si>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</si>
  <si>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</si>
  <si>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</si>
  <si>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</si>
  <si>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</si>
  <si>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</si>
  <si>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</si>
  <si>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</si>
  <si>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</si>
  <si>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</si>
  <si>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</si>
  <si>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</si>
  <si>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</si>
  <si>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</si>
  <si>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</si>
  <si>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</si>
  <si>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</si>
  <si>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</si>
  <si>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</si>
  <si>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</si>
  <si>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</si>
  <si>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</si>
  <si>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</si>
  <si>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</si>
  <si>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</si>
  <si>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</si>
  <si>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</si>
  <si>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</si>
  <si>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</si>
  <si>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</si>
  <si>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</si>
  <si>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</si>
  <si>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</si>
  <si>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</si>
  <si>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</si>
  <si>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</si>
  <si>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</si>
  <si>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</si>
  <si>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</si>
  <si>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</si>
  <si>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</si>
  <si>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</si>
  <si>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</si>
  <si>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</si>
  <si>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</si>
  <si>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</si>
  <si>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</si>
  <si>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</si>
  <si>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</si>
  <si>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</si>
  <si>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</si>
  <si>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</si>
  <si>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</si>
  <si>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</si>
  <si>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</si>
  <si>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</si>
  <si>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</si>
  <si>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</si>
  <si>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</si>
  <si>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</si>
  <si>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</si>
  <si>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</si>
  <si>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</si>
  <si>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</si>
  <si>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</si>
  <si>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</si>
  <si>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</si>
  <si>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</si>
  <si>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</si>
  <si>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</si>
  <si>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</si>
  <si>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</si>
  <si>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</si>
  <si>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</si>
  <si>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</si>
  <si>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</si>
  <si>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</si>
  <si>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</si>
  <si>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</si>
  <si>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</si>
  <si>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</si>
  <si>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</si>
  <si>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</si>
  <si>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</si>
  <si>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</si>
  <si>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</si>
  <si>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</si>
  <si>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</si>
  <si>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</si>
  <si>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</si>
  <si>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</si>
  <si>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</si>
  <si>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</si>
  <si>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</si>
  <si>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</si>
  <si>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</si>
  <si>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</si>
  <si>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</si>
  <si>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</si>
  <si>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</si>
  <si>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</si>
  <si>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</si>
  <si>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</si>
  <si>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</si>
  <si>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</si>
  <si>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</si>
  <si>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</si>
  <si>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</si>
  <si>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</si>
  <si>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</si>
  <si>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</si>
  <si>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</si>
  <si>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</si>
  <si>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</si>
  <si>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</si>
  <si>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</si>
  <si>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</si>
  <si>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</si>
  <si>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</si>
  <si>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</si>
  <si>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</si>
  <si>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</si>
  <si>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</si>
  <si>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</si>
  <si>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</si>
  <si>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</si>
  <si>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</si>
  <si>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</si>
  <si>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</si>
  <si>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</si>
  <si>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</si>
  <si>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</si>
  <si>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</si>
  <si>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</si>
  <si>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</si>
  <si>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</si>
  <si>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</si>
  <si>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</si>
  <si>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</si>
  <si>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</si>
  <si>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</si>
  <si>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</si>
  <si>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</si>
  <si>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</si>
  <si>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</si>
  <si>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</si>
  <si>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</si>
  <si>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</si>
  <si>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</si>
  <si>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</si>
  <si>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</si>
  <si>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</si>
  <si>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</si>
  <si>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</si>
  <si>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</si>
  <si>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</si>
  <si>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</si>
  <si>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</si>
  <si>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</si>
  <si>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</si>
  <si>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</si>
  <si>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</si>
  <si>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</si>
  <si>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</si>
  <si>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</si>
  <si>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</si>
  <si>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</si>
  <si>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</si>
  <si>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</si>
  <si>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</si>
  <si>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</si>
  <si>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</si>
  <si>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</si>
  <si>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</si>
  <si>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</si>
  <si>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</si>
  <si>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</si>
  <si>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</si>
  <si>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</si>
  <si>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</si>
  <si>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</si>
  <si>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</si>
  <si>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</si>
  <si>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</si>
  <si>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</si>
  <si>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</si>
  <si>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</si>
  <si>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</si>
  <si>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</si>
  <si>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</si>
  <si>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</si>
  <si>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</si>
  <si>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</si>
  <si>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</si>
  <si>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</si>
  <si>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</si>
  <si>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</si>
  <si>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</si>
  <si>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</si>
  <si>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</si>
  <si>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</si>
  <si>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</si>
  <si>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</si>
  <si>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</si>
  <si>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</si>
  <si>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</si>
  <si>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</si>
  <si>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</si>
  <si>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</si>
  <si>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</si>
  <si>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</si>
  <si>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</si>
  <si>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</si>
  <si>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</si>
  <si>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</si>
  <si>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</si>
  <si>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</si>
  <si>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</si>
  <si>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</si>
  <si>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</si>
  <si>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</si>
  <si>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</si>
  <si>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</si>
  <si>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</si>
  <si>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</si>
  <si>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</si>
  <si>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</si>
  <si>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</si>
  <si>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</si>
  <si>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</si>
  <si>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</si>
  <si>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</si>
  <si>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</si>
  <si>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</si>
  <si>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</si>
  <si>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</si>
  <si>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</si>
  <si>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</si>
  <si>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</si>
  <si>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</si>
  <si>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</si>
  <si>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</si>
  <si>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</si>
  <si>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</si>
  <si>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</si>
  <si>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</si>
  <si>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</si>
  <si>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</si>
  <si>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</si>
  <si>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</si>
  <si>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</si>
  <si>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</si>
  <si>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</si>
  <si>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</si>
  <si>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</si>
  <si>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</si>
  <si>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</si>
  <si>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</si>
  <si>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</si>
  <si>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</si>
  <si>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</si>
  <si>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</si>
  <si>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</si>
  <si>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</si>
  <si>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</si>
  <si>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</si>
  <si>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</si>
  <si>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</si>
  <si>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</si>
  <si>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</si>
  <si>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</si>
  <si>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</si>
  <si>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</si>
  <si>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</si>
  <si>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</si>
  <si>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</si>
  <si>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</si>
  <si>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</si>
  <si>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</si>
  <si>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</si>
  <si>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</si>
  <si>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</si>
  <si>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</si>
  <si>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</si>
  <si>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</si>
  <si>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</si>
  <si>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</si>
  <si>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</si>
  <si>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</si>
  <si>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</si>
  <si>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</si>
  <si>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</si>
  <si>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</si>
  <si>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</si>
  <si>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</si>
  <si>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</si>
  <si>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</si>
  <si>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</si>
  <si>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</si>
  <si>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</si>
  <si>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</si>
  <si>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</si>
  <si>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</si>
  <si>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</si>
  <si>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</si>
  <si>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</si>
  <si>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</si>
  <si>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</si>
  <si>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</si>
  <si>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</si>
  <si>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</si>
  <si>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</si>
  <si>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</si>
  <si>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</si>
  <si>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</si>
  <si>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</si>
  <si>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</si>
  <si>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</si>
  <si>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</si>
  <si>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</si>
  <si>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</si>
  <si>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</si>
  <si>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</si>
  <si>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</si>
  <si>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</si>
  <si>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</si>
  <si>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</si>
  <si>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</si>
  <si>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</si>
  <si>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</si>
  <si>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</si>
  <si>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</si>
  <si>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</si>
  <si>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</si>
  <si>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</si>
  <si>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</si>
  <si>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</si>
  <si>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</si>
  <si>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</si>
  <si>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</si>
  <si>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</si>
  <si>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</si>
  <si>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</si>
  <si>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</si>
  <si>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</si>
  <si>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</si>
  <si>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</si>
  <si>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</si>
  <si>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</si>
  <si>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</si>
  <si>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</si>
  <si>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</si>
  <si>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</si>
  <si>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</si>
  <si>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</si>
  <si>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</si>
  <si>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</si>
  <si>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</si>
  <si>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</si>
  <si>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</si>
  <si>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</si>
  <si>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</si>
  <si>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</si>
  <si>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</si>
  <si>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</si>
  <si>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</si>
  <si>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</si>
  <si>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</si>
  <si>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</si>
  <si>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</si>
  <si>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</si>
  <si>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</si>
  <si>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</si>
  <si>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</si>
  <si>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</si>
  <si>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</si>
  <si>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</si>
  <si>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</si>
  <si>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</si>
  <si>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</si>
  <si>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</si>
  <si>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</si>
  <si>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</si>
  <si>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</si>
  <si>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</si>
  <si>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</si>
  <si>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</si>
  <si>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</si>
  <si>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</si>
  <si>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</si>
  <si>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</si>
  <si>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</si>
  <si>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</si>
  <si>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</si>
  <si>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</si>
  <si>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</si>
  <si>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</si>
  <si>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</si>
  <si>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</si>
  <si>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</si>
  <si>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</si>
  <si>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</si>
  <si>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</si>
  <si>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</si>
  <si>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</si>
  <si>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</si>
  <si>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</si>
  <si>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</si>
  <si>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</si>
  <si>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</si>
  <si>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</si>
  <si>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</si>
  <si>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</si>
  <si>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</si>
  <si>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</si>
  <si>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</si>
  <si>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</si>
  <si>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</si>
  <si>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</si>
  <si>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</si>
  <si>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</si>
  <si>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</si>
  <si>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</si>
  <si>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</si>
  <si>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</si>
  <si>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</si>
  <si>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</si>
  <si>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</si>
  <si>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</si>
  <si>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</si>
  <si>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</si>
  <si>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</si>
  <si>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</si>
  <si>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</si>
  <si>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</si>
  <si>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</si>
  <si>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</si>
  <si>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</si>
  <si>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</si>
  <si>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</si>
  <si>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</si>
  <si>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</si>
  <si>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</si>
  <si>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</si>
  <si>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</si>
  <si>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</si>
  <si>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</si>
  <si>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</si>
  <si>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</si>
  <si>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</si>
  <si>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</si>
  <si>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</si>
  <si>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</si>
  <si>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</si>
  <si>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</si>
  <si>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</si>
  <si>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</si>
  <si>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</si>
  <si>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</si>
  <si>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</si>
  <si>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</si>
  <si>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</si>
  <si>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</si>
  <si>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</si>
  <si>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</si>
  <si>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</si>
  <si>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</si>
  <si>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</si>
  <si>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</si>
  <si>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</si>
  <si>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</si>
  <si>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</si>
  <si>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</si>
  <si>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</si>
  <si>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</si>
  <si>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</si>
  <si>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</si>
  <si>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</si>
  <si>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</si>
  <si>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</si>
  <si>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</si>
  <si>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</si>
  <si>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</si>
  <si>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</si>
  <si>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</si>
  <si>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</si>
  <si>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</si>
  <si>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</si>
  <si>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</si>
  <si>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</si>
  <si>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</si>
  <si>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</si>
  <si>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</si>
  <si>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</si>
  <si>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</si>
  <si>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</si>
  <si>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</si>
  <si>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</si>
  <si>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</si>
  <si>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</si>
  <si>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</si>
  <si>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</si>
  <si>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</si>
  <si>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</si>
  <si>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</si>
  <si>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</si>
  <si>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</si>
  <si>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</si>
  <si>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</si>
  <si>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</si>
  <si>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</si>
  <si>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</si>
  <si>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</si>
  <si>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</si>
  <si>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</si>
  <si>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</si>
  <si>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</si>
  <si>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</si>
  <si>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</si>
  <si>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</si>
  <si>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</si>
  <si>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</si>
  <si>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</si>
  <si>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</si>
  <si>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</si>
  <si>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</si>
  <si>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</si>
  <si>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</si>
  <si>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</si>
  <si>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</si>
  <si>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</si>
  <si>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</si>
  <si>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</si>
  <si>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</si>
  <si>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</si>
  <si>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</si>
  <si>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</si>
  <si>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</si>
  <si>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</si>
  <si>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</si>
  <si>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</si>
  <si>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</si>
  <si>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</si>
  <si>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</si>
  <si>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</si>
  <si>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</si>
  <si>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</si>
  <si>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</si>
  <si>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</si>
  <si>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</si>
  <si>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</si>
  <si>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</si>
  <si>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</si>
  <si>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</si>
  <si>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</si>
  <si>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</si>
  <si>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</si>
  <si>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</si>
  <si>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</si>
  <si>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</si>
  <si>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</si>
  <si>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</si>
  <si>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</si>
  <si>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</si>
  <si>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</si>
  <si>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</si>
  <si>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</si>
  <si>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</si>
  <si>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</si>
  <si>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</si>
  <si>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</si>
  <si>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</si>
  <si>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</si>
  <si>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</si>
  <si>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</si>
  <si>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</si>
  <si>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</si>
  <si>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</si>
  <si>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</si>
  <si>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</si>
  <si>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</si>
  <si>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</si>
  <si>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</si>
  <si>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</si>
  <si>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</si>
  <si>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</si>
  <si>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</si>
  <si>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</si>
  <si>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</si>
  <si>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</si>
  <si>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</si>
  <si>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</si>
  <si>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</si>
  <si>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</si>
  <si>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</si>
  <si>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</si>
  <si>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</si>
  <si>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</si>
  <si>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</si>
  <si>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</si>
  <si>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</si>
  <si>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</si>
  <si>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</si>
  <si>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</si>
  <si>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</si>
  <si>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</si>
  <si>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</si>
  <si>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</si>
  <si>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</si>
  <si>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</si>
  <si>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</si>
  <si>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</si>
  <si>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</si>
  <si>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</si>
  <si>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</si>
  <si>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</si>
  <si>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</si>
  <si>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</si>
  <si>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</si>
  <si>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</si>
  <si>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</si>
  <si>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</si>
  <si>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</si>
  <si>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</si>
  <si>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</si>
  <si>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</si>
  <si>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</si>
  <si>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</si>
  <si>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</si>
  <si>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</si>
  <si>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</si>
  <si>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</si>
  <si>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</si>
  <si>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</si>
  <si>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</si>
  <si>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</si>
  <si>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</si>
  <si>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</si>
  <si>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</si>
  <si>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</si>
  <si>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</si>
  <si>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</si>
  <si>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</si>
  <si>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</si>
  <si>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</si>
  <si>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</si>
  <si>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</si>
  <si>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</si>
  <si>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</si>
  <si>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</si>
  <si>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</si>
  <si>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</si>
  <si>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</si>
  <si>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</si>
  <si>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</si>
  <si>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</si>
  <si>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</si>
  <si>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</si>
  <si>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</si>
  <si>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</si>
  <si>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</si>
  <si>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</si>
  <si>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</si>
  <si>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</si>
  <si>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</si>
  <si>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</si>
  <si>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</si>
  <si>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</si>
  <si>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</si>
  <si>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</si>
  <si>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</si>
  <si>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</si>
  <si>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</si>
  <si>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</si>
  <si>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</si>
  <si>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</si>
  <si>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</si>
  <si>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</si>
  <si>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</si>
  <si>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</si>
  <si>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</si>
  <si>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</si>
  <si>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</si>
  <si>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</si>
  <si>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</si>
  <si>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</si>
  <si>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</si>
  <si>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</si>
  <si>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</si>
  <si>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</si>
  <si>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</si>
  <si>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</si>
  <si>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</si>
  <si>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</si>
  <si>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</si>
  <si>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</si>
  <si>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</si>
  <si>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</si>
  <si>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</si>
  <si>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</si>
  <si>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</si>
  <si>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</si>
  <si>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</si>
  <si>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</si>
  <si>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</si>
  <si>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</si>
  <si>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</si>
  <si>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</si>
  <si>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</si>
  <si>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</si>
  <si>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</si>
  <si>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</si>
  <si>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</si>
  <si>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</si>
  <si>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</si>
  <si>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</si>
  <si>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</si>
  <si>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</si>
  <si>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</si>
  <si>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</si>
  <si>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</si>
  <si>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</si>
  <si>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</si>
  <si>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</si>
  <si>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</si>
  <si>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</si>
  <si>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</si>
  <si>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</si>
  <si>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</si>
  <si>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</si>
  <si>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</si>
  <si>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</si>
  <si>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</si>
  <si>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</si>
  <si>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</si>
  <si>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</si>
  <si>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</si>
  <si>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</si>
  <si>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</si>
  <si>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</si>
  <si>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</si>
  <si>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</si>
  <si>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</si>
  <si>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</si>
  <si>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</si>
  <si>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</si>
  <si>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</si>
  <si>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</si>
  <si>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</si>
  <si>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</si>
  <si>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</si>
  <si>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</si>
  <si>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</si>
  <si>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</si>
  <si>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</si>
  <si>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</si>
  <si>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</si>
  <si>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</si>
  <si>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</si>
  <si>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</si>
  <si>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</si>
  <si>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</si>
  <si>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</si>
  <si>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</si>
  <si>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</si>
  <si>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</si>
  <si>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</si>
  <si>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</si>
  <si>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</si>
  <si>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</si>
  <si>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</si>
  <si>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</si>
  <si>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</si>
  <si>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</si>
  <si>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</si>
  <si>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</si>
  <si>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</si>
  <si>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</si>
  <si>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</si>
  <si>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</si>
  <si>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</si>
  <si>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</si>
  <si>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</si>
  <si>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</si>
  <si>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</si>
  <si>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</si>
  <si>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</si>
  <si>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</si>
  <si>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</si>
  <si>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</si>
  <si>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</si>
  <si>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</si>
  <si>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</si>
  <si>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</si>
  <si>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</si>
  <si>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</si>
  <si>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</si>
  <si>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</si>
  <si>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</si>
  <si>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</si>
  <si>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</si>
  <si>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</si>
  <si>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</si>
  <si>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</si>
  <si>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</si>
  <si>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</si>
  <si>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</si>
  <si>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</si>
  <si>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</si>
  <si>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</si>
  <si>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</si>
  <si>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</si>
  <si>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</si>
  <si>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</si>
  <si>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</si>
  <si>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</si>
  <si>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</si>
  <si>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</si>
  <si>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</si>
  <si>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</si>
  <si>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</si>
  <si>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</si>
  <si>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</si>
  <si>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</si>
  <si>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</si>
  <si>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</si>
  <si>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</si>
  <si>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</si>
  <si>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</si>
  <si>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</si>
  <si>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</si>
  <si>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</si>
  <si>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</si>
  <si>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</si>
  <si>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</si>
  <si>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</si>
  <si>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</si>
  <si>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</si>
  <si>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</si>
  <si>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</si>
  <si>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</si>
  <si>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</si>
  <si>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</si>
  <si>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</si>
  <si>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</si>
  <si>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</si>
  <si>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</si>
  <si>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</si>
  <si>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</si>
  <si>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</si>
  <si>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</si>
  <si>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</si>
  <si>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</si>
  <si>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</si>
  <si>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</si>
  <si>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</si>
  <si>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</si>
  <si>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</si>
  <si>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</si>
  <si>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</si>
  <si>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</si>
  <si>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</si>
  <si>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</si>
  <si>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</si>
  <si>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</si>
  <si>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</si>
  <si>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</si>
  <si>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</si>
  <si>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</si>
  <si>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</si>
  <si>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</si>
  <si>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</si>
  <si>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</si>
  <si>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</si>
  <si>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</si>
  <si>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</si>
  <si>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</si>
  <si>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</si>
  <si>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</si>
  <si>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</si>
  <si>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</si>
  <si>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</si>
  <si>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</si>
  <si>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</si>
  <si>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</si>
  <si>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</si>
  <si>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</si>
  <si>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</si>
  <si>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</si>
  <si>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</si>
  <si>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</si>
  <si>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</si>
  <si>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</si>
  <si>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</si>
  <si>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</si>
  <si>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</si>
  <si>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</si>
  <si>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</si>
  <si>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</si>
  <si>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</si>
  <si>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</si>
  <si>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</si>
  <si>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</si>
  <si>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</si>
  <si>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</si>
  <si>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</si>
  <si>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</si>
  <si>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</si>
  <si>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</si>
  <si>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</si>
  <si>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</si>
  <si>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</si>
  <si>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</si>
  <si>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</si>
  <si>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</si>
  <si>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</si>
  <si>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</si>
  <si>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</si>
  <si>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</si>
  <si>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</si>
  <si>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</si>
  <si>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</si>
  <si>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</si>
  <si>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</si>
  <si>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</si>
  <si>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</si>
  <si>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</si>
  <si>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</si>
  <si>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</si>
  <si>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</si>
  <si>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</si>
  <si>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</si>
  <si>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</si>
  <si>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</si>
  <si>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</si>
  <si>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</si>
  <si>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</si>
  <si>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</si>
  <si>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</si>
  <si>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</si>
  <si>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</si>
  <si>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</si>
  <si>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</si>
  <si>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</si>
  <si>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</si>
  <si>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</si>
  <si>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</si>
  <si>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</si>
  <si>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</si>
  <si>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</si>
  <si>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</si>
  <si>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</si>
  <si>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</si>
  <si>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</si>
  <si>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</si>
  <si>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</si>
  <si>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</si>
  <si>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</si>
  <si>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</si>
  <si>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</si>
  <si>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</si>
  <si>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</si>
  <si>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</si>
  <si>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</si>
  <si>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</si>
  <si>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</si>
  <si>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</si>
  <si>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</si>
  <si>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</si>
  <si>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</si>
  <si>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</si>
  <si>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</si>
  <si>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</si>
  <si>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</si>
  <si>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</si>
  <si>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</si>
  <si>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</si>
  <si>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</si>
  <si>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</si>
  <si>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</si>
  <si>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</si>
  <si>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</si>
  <si>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</si>
  <si>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</si>
  <si>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</si>
  <si>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</si>
  <si>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</si>
  <si>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</si>
  <si>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</si>
  <si>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</si>
  <si>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</si>
  <si>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</si>
  <si>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</si>
  <si>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</si>
  <si>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</si>
  <si>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</si>
  <si>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</si>
  <si>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</si>
  <si>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</si>
  <si>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</si>
  <si>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</si>
  <si>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</si>
  <si>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</si>
  <si>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</si>
  <si>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</si>
  <si>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</si>
  <si>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</si>
  <si>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</si>
  <si>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</si>
  <si>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</si>
  <si>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</si>
  <si>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</si>
  <si>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</si>
  <si>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</si>
  <si>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</si>
  <si>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</si>
  <si>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</si>
  <si>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</si>
  <si>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</si>
  <si>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</si>
  <si>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</si>
  <si>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</si>
  <si>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</si>
  <si>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</si>
  <si>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</si>
  <si>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</si>
  <si>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</si>
  <si>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</si>
  <si>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</si>
  <si>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</si>
  <si>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</si>
  <si>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</si>
  <si>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</si>
  <si>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</si>
  <si>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</si>
  <si>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</si>
  <si>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</si>
  <si>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</si>
  <si>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</si>
  <si>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</si>
  <si>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</si>
  <si>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</si>
  <si>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</si>
  <si>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</si>
  <si>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</si>
  <si>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</si>
  <si>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</si>
  <si>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</si>
  <si>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</si>
  <si>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</si>
  <si>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</si>
  <si>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</si>
  <si>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</si>
  <si>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</si>
  <si>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</si>
  <si>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</si>
  <si>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</si>
  <si>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</si>
  <si>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</si>
  <si>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</si>
  <si>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</si>
  <si>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</si>
  <si>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</si>
  <si>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</si>
  <si>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</si>
  <si>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</si>
  <si>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</si>
  <si>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</si>
  <si>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</si>
  <si>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</si>
  <si>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</si>
  <si>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</si>
  <si>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</si>
  <si>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</si>
  <si>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</si>
  <si>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</si>
  <si>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</si>
  <si>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</si>
  <si>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</si>
  <si>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</si>
  <si>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</si>
  <si>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</si>
  <si>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</si>
  <si>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</si>
  <si>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</si>
  <si>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</si>
  <si>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</si>
  <si>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</si>
  <si>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</si>
  <si>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</si>
  <si>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</si>
  <si>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</si>
  <si>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</si>
  <si>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</si>
  <si>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</si>
  <si>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</si>
  <si>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</si>
  <si>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</si>
  <si>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</si>
  <si>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</si>
  <si>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</si>
  <si>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</si>
  <si>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</si>
  <si>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</si>
  <si>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</si>
  <si>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</si>
  <si>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</si>
  <si>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</si>
  <si>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</si>
  <si>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</si>
  <si>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</si>
  <si>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</si>
  <si>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</si>
  <si>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</si>
  <si>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</si>
  <si>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</si>
  <si>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</si>
  <si>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</si>
  <si>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</si>
  <si>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</si>
  <si>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</si>
  <si>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</si>
  <si>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</si>
  <si>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</si>
  <si>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</si>
  <si>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</si>
  <si>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</si>
  <si>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</si>
  <si>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</si>
  <si>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</si>
  <si>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</si>
  <si>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</si>
  <si>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</si>
  <si>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</si>
  <si>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</si>
  <si>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</si>
  <si>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</si>
  <si>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</si>
  <si>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</si>
  <si>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</si>
  <si>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</si>
  <si>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</si>
  <si>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</si>
  <si>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</si>
  <si>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</si>
  <si>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</si>
  <si>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</si>
  <si>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</si>
  <si>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</si>
  <si>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</si>
  <si>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</si>
  <si>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</si>
  <si>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</si>
  <si>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</si>
  <si>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</si>
  <si>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</si>
  <si>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</si>
  <si>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</si>
  <si>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</si>
  <si>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</si>
  <si>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</si>
  <si>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</si>
  <si>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</si>
  <si>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</si>
  <si>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</si>
  <si>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</si>
  <si>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</si>
  <si>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</si>
  <si>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</si>
  <si>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</si>
  <si>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</si>
  <si>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</si>
  <si>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</si>
  <si>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</si>
  <si>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</si>
  <si>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</si>
  <si>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</si>
  <si>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</si>
  <si>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</si>
  <si>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</si>
  <si>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</si>
  <si>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</si>
  <si>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</si>
  <si>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</si>
  <si>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</si>
  <si>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</si>
  <si>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</si>
  <si>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</si>
  <si>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</si>
  <si>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</si>
  <si>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</si>
  <si>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</si>
  <si>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</si>
  <si>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</si>
  <si>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</si>
  <si>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</si>
  <si>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</si>
  <si>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</si>
  <si>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</si>
  <si>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</si>
  <si>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</si>
  <si>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</si>
  <si>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</si>
  <si>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</si>
  <si>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</si>
  <si>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</si>
  <si>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</si>
  <si>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</si>
  <si>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</si>
  <si>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</si>
  <si>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</si>
  <si>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</si>
  <si>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</si>
  <si>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</si>
  <si>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</si>
  <si>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</si>
  <si>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</si>
  <si>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</si>
  <si>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</si>
  <si>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</si>
  <si>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</si>
  <si>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</si>
  <si>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</si>
  <si>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</si>
  <si>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</si>
  <si>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</si>
  <si>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</si>
  <si>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</si>
  <si>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</si>
  <si>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</si>
  <si>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</si>
  <si>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</si>
  <si>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</si>
  <si>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</si>
  <si>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</si>
  <si>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</si>
  <si>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</si>
  <si>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</si>
  <si>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</si>
  <si>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</si>
  <si>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</si>
  <si>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</si>
  <si>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</si>
  <si>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</si>
  <si>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</si>
  <si>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</si>
  <si>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</si>
  <si>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</si>
  <si>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</si>
  <si>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</si>
  <si>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</si>
  <si>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</si>
  <si>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</si>
  <si>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</si>
  <si>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</si>
  <si>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</si>
  <si>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</si>
  <si>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</si>
  <si>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</si>
  <si>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</si>
  <si>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</si>
  <si>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</si>
  <si>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</si>
  <si>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</si>
  <si>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</si>
  <si>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</si>
  <si>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</si>
  <si>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</si>
  <si>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</si>
  <si>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</si>
  <si>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</si>
  <si>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</si>
  <si>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</si>
  <si>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</si>
  <si>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</si>
  <si>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</si>
  <si>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</si>
  <si>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</si>
  <si>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</si>
  <si>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</si>
  <si>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</si>
  <si>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</si>
  <si>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</si>
  <si>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</si>
  <si>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</si>
  <si>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</si>
  <si>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</si>
  <si>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</si>
  <si>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</si>
  <si>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</si>
  <si>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</si>
  <si>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</si>
  <si>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</si>
  <si>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</si>
  <si>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</si>
  <si>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</si>
  <si>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</si>
  <si>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</si>
  <si>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</si>
  <si>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</si>
  <si>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</si>
  <si>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</si>
  <si>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</si>
  <si>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</si>
  <si>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</si>
  <si>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</si>
  <si>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</si>
  <si>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</si>
  <si>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</si>
  <si>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</si>
  <si>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</si>
  <si>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</si>
  <si>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</si>
  <si>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</si>
  <si>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</si>
  <si>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</si>
  <si>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</si>
  <si>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</si>
  <si>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</si>
  <si>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</si>
  <si>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</si>
  <si>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</si>
  <si>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</si>
  <si>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</si>
  <si>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</si>
  <si>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</si>
  <si>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</si>
  <si>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</si>
  <si>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</si>
  <si>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</si>
  <si>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</si>
  <si>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</si>
  <si>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</si>
  <si>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</si>
  <si>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</si>
  <si>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</si>
  <si>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</si>
  <si>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</si>
  <si>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</si>
  <si>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</si>
  <si>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</si>
  <si>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</si>
  <si>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</si>
  <si>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</si>
  <si>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</si>
  <si>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</si>
  <si>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</si>
  <si>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</si>
  <si>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</si>
  <si>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</si>
  <si>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</si>
  <si>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</si>
  <si>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</si>
  <si>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</si>
  <si>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</si>
  <si>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</si>
  <si>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</si>
  <si>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</si>
  <si>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</si>
  <si>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</si>
  <si>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</si>
  <si>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</si>
  <si>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</si>
  <si>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</si>
  <si>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</si>
  <si>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</si>
  <si>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</si>
  <si>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</si>
  <si>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</si>
  <si>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</si>
  <si>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</si>
  <si>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</si>
  <si>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</si>
  <si>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</si>
  <si>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</si>
  <si>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</si>
  <si>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</si>
  <si>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</si>
  <si>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</si>
  <si>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</si>
  <si>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</si>
  <si>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</si>
  <si>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</si>
  <si>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</si>
  <si>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</si>
  <si>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</si>
  <si>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</si>
  <si>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</si>
  <si>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</si>
  <si>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</si>
  <si>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</si>
  <si>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</si>
  <si>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</si>
  <si>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</si>
  <si>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</si>
  <si>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</si>
  <si>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</si>
  <si>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</si>
  <si>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</si>
  <si>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</si>
  <si>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</si>
  <si>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</si>
  <si>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</si>
  <si>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</si>
  <si>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</si>
  <si>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</si>
  <si>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</si>
  <si>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</si>
  <si>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</si>
  <si>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</si>
  <si>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</si>
  <si>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</si>
  <si>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</si>
  <si>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</si>
  <si>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</si>
  <si>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</si>
  <si>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</si>
  <si>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</si>
  <si>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</si>
  <si>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</si>
  <si>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</si>
  <si>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</si>
  <si>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</si>
  <si>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</si>
  <si>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</si>
  <si>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</si>
  <si>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</si>
  <si>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</si>
  <si>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</si>
  <si>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</si>
  <si>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</si>
  <si>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</si>
  <si>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</si>
  <si>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</si>
  <si>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</si>
  <si>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</si>
  <si>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</si>
  <si>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</si>
  <si>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</si>
  <si>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</si>
  <si>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</si>
  <si>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</si>
  <si>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</si>
  <si>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</si>
  <si>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</si>
  <si>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</si>
  <si>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</si>
  <si>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</si>
  <si>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</si>
  <si>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</si>
  <si>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</si>
  <si>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</si>
  <si>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</si>
  <si>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</si>
  <si>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</si>
  <si>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</si>
  <si>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</si>
  <si>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</si>
  <si>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</si>
  <si>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</si>
  <si>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</si>
  <si>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</si>
  <si>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</si>
  <si>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</si>
  <si>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</si>
  <si>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</si>
  <si>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</si>
  <si>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</si>
  <si>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</si>
  <si>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</si>
  <si>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</si>
  <si>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</si>
  <si>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</si>
  <si>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</si>
  <si>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</si>
  <si>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</si>
  <si>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</si>
  <si>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</si>
  <si>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</si>
  <si>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</si>
  <si>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</si>
  <si>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</si>
  <si>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</si>
  <si>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</si>
  <si>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</si>
  <si>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</si>
  <si>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</si>
  <si>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</si>
  <si>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</si>
  <si>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</si>
  <si>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</si>
  <si>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</si>
  <si>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</si>
  <si>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</si>
  <si>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</si>
  <si>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</si>
  <si>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</si>
  <si>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</si>
  <si>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</si>
  <si>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</si>
  <si>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</si>
  <si>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</si>
  <si>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</si>
  <si>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</si>
  <si>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</si>
  <si>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</si>
  <si>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</si>
  <si>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</si>
  <si>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</si>
  <si>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</si>
  <si>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</si>
  <si>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</si>
  <si>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</si>
  <si>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</si>
  <si>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</si>
  <si>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</si>
  <si>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</si>
  <si>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</si>
  <si>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</si>
  <si>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</si>
  <si>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</si>
  <si>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</si>
  <si>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</si>
  <si>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</si>
  <si>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</si>
  <si>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</si>
  <si>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</si>
  <si>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</si>
  <si>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</si>
  <si>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</si>
  <si>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</si>
  <si>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</si>
  <si>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</si>
  <si>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</si>
  <si>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</si>
  <si>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</si>
  <si>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</si>
  <si>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</si>
  <si>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</si>
  <si>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</si>
  <si>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</si>
  <si>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</si>
  <si>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</si>
  <si>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</si>
  <si>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</si>
  <si>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</si>
  <si>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</si>
  <si>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</si>
  <si>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</si>
  <si>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</si>
  <si>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</si>
  <si>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</si>
  <si>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</si>
  <si>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</si>
  <si>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</si>
  <si>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</si>
  <si>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</si>
  <si>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</si>
  <si>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</si>
  <si>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</si>
  <si>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</si>
  <si>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</si>
  <si>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</si>
  <si>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</si>
  <si>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</si>
  <si>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</si>
  <si>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</si>
  <si>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</si>
  <si>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</si>
  <si>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</si>
  <si>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</si>
  <si>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</si>
  <si>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</si>
  <si>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</si>
  <si>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</si>
  <si>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</si>
  <si>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</si>
  <si>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</si>
  <si>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</si>
  <si>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</si>
  <si>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</si>
  <si>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</si>
  <si>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</si>
  <si>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</si>
  <si>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</si>
  <si>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</si>
  <si>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</si>
  <si>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</si>
  <si>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</si>
  <si>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</si>
  <si>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</si>
  <si>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</si>
  <si>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</si>
  <si>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</si>
  <si>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</si>
  <si>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</si>
  <si>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</si>
  <si>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</si>
  <si>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</si>
  <si>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</si>
  <si>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</si>
  <si>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</si>
  <si>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</si>
  <si>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</si>
  <si>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</si>
  <si>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</si>
  <si>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</si>
  <si>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</si>
  <si>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</si>
  <si>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</si>
  <si>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</si>
  <si>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</si>
  <si>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</si>
  <si>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</si>
  <si>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</si>
  <si>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</si>
  <si>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</si>
  <si>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</si>
  <si>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</si>
  <si>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</si>
  <si>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</si>
  <si>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</si>
  <si>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</si>
  <si>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</si>
  <si>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</si>
  <si>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</si>
  <si>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</si>
  <si>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</si>
  <si>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</si>
  <si>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</si>
  <si>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</si>
  <si>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</si>
  <si>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</si>
  <si>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</si>
  <si>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</si>
  <si>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</si>
  <si>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</si>
  <si>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</si>
  <si>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</si>
  <si>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</si>
  <si>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</si>
  <si>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</si>
  <si>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</si>
  <si>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</si>
  <si>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</si>
  <si>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</si>
  <si>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</si>
  <si>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</si>
  <si>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</si>
  <si>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</si>
  <si>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</si>
  <si>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</si>
  <si>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</si>
  <si>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</si>
  <si>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</si>
  <si>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</si>
  <si>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</si>
  <si>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</si>
  <si>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</si>
  <si>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</si>
  <si>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</si>
  <si>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</si>
  <si>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</si>
  <si>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</si>
  <si>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</si>
  <si>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</si>
  <si>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</si>
  <si>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</si>
  <si>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</si>
  <si>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</si>
  <si>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</si>
  <si>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</si>
  <si>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</si>
  <si>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</si>
  <si>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</si>
  <si>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</si>
  <si>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</si>
  <si>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</si>
  <si>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</si>
  <si>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</si>
  <si>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</si>
  <si>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</si>
  <si>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</si>
  <si>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</si>
  <si>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</si>
  <si>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</si>
  <si>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</si>
  <si>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</si>
  <si>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</si>
  <si>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</si>
  <si>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</si>
  <si>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</si>
  <si>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</si>
  <si>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</si>
  <si>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</si>
  <si>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</si>
  <si>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</si>
  <si>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</si>
  <si>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</si>
  <si>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</si>
  <si>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</si>
  <si>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</si>
  <si>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</si>
  <si>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</si>
  <si>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</si>
  <si>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</si>
  <si>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</si>
  <si>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</si>
  <si>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</si>
  <si>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</si>
  <si>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</si>
  <si>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</si>
  <si>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</si>
  <si>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</si>
  <si>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</si>
  <si>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</si>
  <si>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</si>
  <si>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</si>
  <si>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</si>
  <si>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</si>
  <si>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</si>
  <si>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</si>
  <si>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</si>
  <si>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</si>
  <si>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</si>
  <si>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</si>
  <si>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</si>
  <si>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</si>
  <si>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</si>
  <si>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</si>
  <si>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</si>
  <si>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</si>
  <si>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</si>
  <si>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</si>
  <si>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</si>
  <si>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</si>
  <si>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</si>
  <si>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</si>
  <si>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</si>
  <si>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</si>
  <si>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</si>
  <si>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</si>
  <si>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</si>
  <si>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</si>
  <si>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</si>
  <si>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</si>
  <si>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</si>
  <si>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</si>
  <si>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</si>
  <si>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</si>
  <si>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</si>
  <si>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</si>
  <si>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</si>
  <si>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</si>
  <si>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</si>
  <si>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</si>
  <si>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</si>
  <si>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</si>
  <si>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</si>
  <si>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</si>
  <si>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</si>
  <si>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</si>
  <si>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</si>
  <si>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</si>
  <si>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</si>
  <si>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</si>
  <si>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</si>
  <si>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</si>
  <si>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</si>
  <si>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</si>
  <si>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</si>
  <si>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</si>
  <si>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</si>
  <si>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</si>
  <si>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</si>
  <si>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</si>
  <si>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</si>
  <si>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</si>
  <si>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</si>
  <si>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</si>
  <si>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</si>
  <si>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</si>
  <si>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</si>
  <si>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</si>
  <si>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</si>
  <si>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</si>
  <si>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</si>
  <si>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</si>
  <si>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</si>
  <si>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</si>
  <si>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</si>
  <si>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</si>
  <si>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</si>
  <si>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</si>
  <si>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</si>
  <si>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</si>
  <si>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</si>
  <si>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</si>
  <si>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</si>
  <si>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</si>
  <si>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</si>
  <si>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</si>
  <si>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</si>
  <si>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</si>
  <si>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</si>
  <si>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</si>
  <si>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</si>
  <si>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</si>
  <si>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</si>
  <si>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</si>
  <si>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</si>
  <si>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</si>
  <si>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</si>
  <si>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</si>
  <si>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</si>
  <si>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</si>
  <si>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</si>
  <si>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</si>
  <si>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</si>
  <si>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</si>
  <si>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</si>
  <si>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</si>
  <si>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</si>
  <si>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</si>
  <si>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</si>
  <si>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</si>
  <si>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</si>
  <si>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</si>
  <si>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</si>
  <si>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</si>
  <si>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</si>
  <si>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</si>
  <si>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</si>
  <si>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</si>
  <si>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</si>
  <si>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</si>
  <si>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</si>
  <si>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</si>
  <si>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</si>
  <si>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</si>
  <si>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</si>
  <si>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</si>
  <si>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</si>
  <si>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</si>
  <si>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</si>
  <si>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</si>
  <si>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</si>
  <si>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</si>
  <si>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</si>
  <si>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</si>
  <si>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</si>
  <si>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</si>
  <si>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</si>
  <si>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</si>
  <si>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</si>
  <si>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</si>
  <si>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</si>
  <si>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</si>
  <si>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</si>
  <si>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</si>
  <si>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</si>
  <si>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</si>
  <si>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</si>
  <si>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</si>
  <si>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</si>
  <si>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</si>
  <si>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</si>
  <si>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</si>
  <si>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</si>
  <si>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</si>
  <si>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</si>
  <si>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</si>
  <si>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</si>
  <si>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</si>
  <si>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</si>
  <si>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</si>
  <si>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</si>
  <si>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</si>
  <si>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</si>
  <si>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</si>
  <si>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</si>
  <si>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</si>
  <si>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</si>
  <si>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</si>
  <si>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</si>
  <si>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</si>
  <si>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</si>
  <si>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</si>
  <si>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</si>
  <si>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</si>
  <si>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</si>
  <si>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</si>
  <si>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</si>
  <si>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</si>
  <si>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</si>
  <si>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</si>
  <si>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</si>
  <si>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</si>
  <si>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</si>
  <si>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</si>
  <si>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</si>
  <si>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</si>
  <si>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</si>
  <si>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</si>
  <si>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</si>
  <si>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</si>
  <si>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</si>
  <si>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</si>
  <si>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</si>
  <si>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</si>
  <si>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</si>
  <si>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</si>
  <si>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</si>
  <si>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</si>
  <si>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</si>
  <si>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</si>
  <si>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</si>
  <si>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</si>
  <si>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</si>
  <si>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</si>
  <si>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</si>
  <si>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</si>
  <si>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</si>
  <si>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</si>
  <si>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</si>
  <si>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</si>
  <si>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</si>
  <si>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</si>
  <si>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</si>
  <si>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</si>
  <si>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</si>
  <si>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</si>
  <si>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</si>
  <si>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</si>
  <si>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</si>
  <si>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</si>
  <si>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</si>
  <si>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</si>
  <si>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</si>
  <si>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</si>
  <si>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</si>
  <si>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</si>
  <si>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</si>
  <si>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</si>
  <si>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</si>
  <si>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</si>
  <si>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</si>
  <si>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</si>
  <si>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</si>
  <si>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</si>
  <si>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</si>
  <si>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</si>
  <si>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</si>
  <si>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</si>
  <si>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</si>
  <si>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</si>
  <si>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</si>
  <si>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</si>
  <si>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</si>
  <si>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</si>
  <si>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</si>
  <si>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</si>
  <si>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</si>
  <si>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</si>
  <si>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</si>
  <si>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</si>
  <si>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</si>
  <si>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</si>
  <si>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</si>
  <si>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</si>
  <si>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</si>
  <si>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</si>
  <si>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</si>
  <si>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</si>
  <si>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</si>
  <si>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</si>
  <si>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</si>
  <si>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</si>
  <si>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</si>
  <si>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</si>
  <si>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</si>
  <si>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</si>
  <si>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</si>
  <si>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</si>
  <si>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</si>
  <si>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</si>
  <si>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</si>
  <si>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</si>
  <si>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</si>
  <si>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</si>
  <si>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</si>
  <si>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</si>
  <si>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</si>
  <si>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</si>
  <si>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</si>
  <si>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</si>
  <si>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</si>
  <si>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</si>
  <si>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</si>
  <si>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</si>
  <si>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</si>
  <si>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</si>
  <si>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</si>
  <si>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</si>
  <si>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</si>
  <si>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</si>
  <si>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</si>
  <si>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</si>
  <si>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</si>
  <si>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</si>
  <si>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</si>
  <si>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</si>
  <si>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</si>
  <si>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</si>
  <si>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</si>
  <si>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</si>
  <si>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</si>
  <si>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</si>
  <si>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</si>
  <si>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</si>
  <si>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</si>
  <si>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</si>
  <si>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</si>
  <si>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</si>
  <si>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</si>
  <si>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</si>
  <si>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</si>
  <si>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</si>
  <si>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</si>
  <si>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</si>
  <si>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</si>
  <si>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</si>
  <si>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</si>
  <si>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</si>
  <si>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</si>
  <si>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</si>
  <si>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</si>
  <si>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</si>
  <si>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</si>
  <si>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</si>
  <si>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</si>
  <si>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</si>
  <si>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</si>
  <si>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</si>
  <si>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</si>
  <si>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</si>
  <si>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</si>
  <si>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</si>
  <si>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</si>
  <si>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</si>
  <si>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</si>
  <si>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</si>
  <si>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</si>
  <si>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</si>
  <si>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</si>
  <si>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</si>
  <si>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</si>
  <si>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</si>
  <si>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</si>
  <si>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</si>
  <si>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</si>
  <si>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</si>
  <si>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</si>
  <si>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</si>
  <si>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</si>
  <si>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</si>
  <si>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</si>
  <si>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</si>
  <si>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</si>
  <si>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</si>
  <si>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</si>
  <si>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</si>
  <si>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</si>
  <si>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</si>
  <si>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</si>
  <si>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</si>
  <si>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</si>
  <si>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</si>
  <si>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</si>
  <si>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</si>
  <si>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</si>
  <si>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</si>
  <si>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</si>
  <si>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</si>
  <si>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</si>
  <si>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</si>
  <si>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</si>
  <si>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</si>
  <si>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</si>
  <si>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</si>
  <si>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</si>
  <si>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</si>
  <si>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</si>
  <si>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</si>
  <si>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</si>
  <si>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</si>
  <si>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</si>
  <si>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</si>
  <si>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</si>
  <si>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</si>
  <si>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</si>
  <si>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</si>
  <si>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</si>
  <si>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</si>
  <si>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</si>
  <si>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</si>
  <si>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</si>
  <si>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</si>
  <si>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</si>
  <si>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</si>
  <si>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</si>
  <si>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</si>
  <si>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</si>
  <si>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</si>
  <si>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</si>
  <si>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</si>
  <si>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</si>
  <si>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</si>
  <si>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</si>
  <si>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</si>
  <si>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</si>
  <si>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</si>
  <si>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</si>
  <si>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</si>
  <si>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</si>
  <si>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</si>
  <si>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</si>
  <si>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</si>
  <si>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</si>
  <si>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</si>
  <si>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</si>
  <si>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</si>
  <si>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</si>
  <si>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</si>
  <si>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</si>
  <si>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</si>
  <si>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</si>
  <si>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</si>
  <si>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</si>
  <si>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</si>
  <si>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</si>
  <si>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</si>
  <si>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</si>
  <si>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</si>
  <si>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</si>
  <si>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</si>
  <si>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</si>
  <si>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</si>
  <si>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</si>
  <si>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</si>
  <si>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</si>
  <si>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</si>
  <si>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</si>
  <si>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</si>
  <si>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</si>
  <si>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</si>
  <si>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</si>
  <si>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</si>
  <si>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</si>
  <si>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</si>
  <si>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</si>
  <si>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</si>
  <si>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</si>
  <si>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</si>
  <si>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</si>
  <si>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</si>
  <si>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</si>
  <si>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</si>
  <si>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</si>
  <si>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</si>
  <si>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</si>
  <si>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</si>
  <si>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</si>
  <si>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</si>
  <si>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</si>
  <si>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</si>
  <si>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</si>
  <si>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</si>
  <si>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</si>
  <si>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</si>
  <si>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</si>
  <si>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</si>
  <si>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</si>
  <si>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</si>
  <si>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</si>
  <si>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</si>
  <si>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</si>
  <si>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</si>
  <si>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</si>
  <si>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</si>
  <si>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</si>
  <si>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</si>
  <si>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</si>
  <si>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</si>
  <si>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</si>
  <si>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</si>
  <si>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</si>
  <si>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</si>
  <si>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</si>
  <si>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</si>
  <si>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</si>
  <si>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</si>
  <si>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</si>
  <si>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</si>
  <si>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</si>
  <si>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</si>
  <si>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</si>
  <si>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</si>
  <si>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</si>
  <si>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</si>
  <si>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</si>
  <si>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</si>
  <si>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</si>
  <si>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</si>
  <si>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</si>
  <si>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</si>
  <si>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</si>
  <si>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</si>
  <si>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</si>
  <si>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</si>
  <si>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</si>
  <si>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</si>
  <si>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</si>
  <si>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</si>
  <si>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</si>
  <si>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</si>
  <si>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</si>
  <si>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</si>
  <si>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</si>
  <si>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</si>
  <si>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</si>
  <si>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</si>
  <si>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</si>
  <si>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</si>
  <si>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</si>
  <si>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</si>
  <si>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</si>
  <si>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</si>
  <si>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</si>
  <si>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</si>
  <si>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</si>
  <si>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</si>
  <si>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</si>
  <si>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</si>
  <si>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</si>
  <si>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</si>
  <si>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</si>
  <si>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</si>
  <si>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</si>
  <si>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</si>
  <si>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</si>
  <si>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</si>
  <si>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</si>
  <si>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</si>
  <si>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</si>
  <si>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</si>
  <si>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</si>
  <si>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</si>
  <si>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</si>
  <si>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</si>
  <si>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</si>
  <si>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</si>
  <si>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</si>
  <si>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</si>
  <si>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</si>
  <si>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</si>
  <si>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</si>
  <si>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</si>
  <si>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</si>
  <si>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</si>
  <si>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</si>
  <si>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</si>
  <si>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</si>
  <si>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</si>
  <si>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</si>
  <si>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</si>
  <si>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</si>
  <si>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</si>
  <si>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</si>
  <si>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</si>
  <si>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</si>
  <si>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</si>
  <si>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</si>
  <si>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</si>
  <si>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</si>
  <si>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</si>
  <si>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</si>
  <si>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</si>
  <si>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</si>
  <si>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</si>
  <si>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</si>
  <si>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</si>
  <si>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</si>
  <si>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</si>
  <si>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</si>
  <si>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</si>
  <si>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</si>
  <si>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</si>
  <si>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</si>
  <si>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</si>
  <si>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</si>
  <si>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</si>
  <si>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</si>
  <si>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</si>
  <si>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</si>
  <si>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</si>
  <si>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</si>
  <si>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</si>
  <si>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</si>
  <si>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</si>
  <si>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</si>
  <si>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</si>
  <si>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</si>
  <si>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</si>
  <si>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</si>
  <si>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</si>
  <si>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</si>
  <si>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</si>
  <si>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</si>
  <si>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</si>
  <si>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</si>
  <si>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</si>
  <si>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</si>
  <si>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</si>
  <si>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</si>
  <si>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</si>
  <si>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</si>
  <si>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</si>
  <si>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</si>
  <si>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</si>
  <si>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</si>
  <si>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</si>
  <si>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</si>
  <si>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</si>
  <si>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</si>
  <si>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</si>
  <si>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</si>
  <si>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</si>
  <si>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</si>
  <si>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</si>
  <si>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</si>
  <si>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</si>
  <si>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</si>
  <si>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</si>
  <si>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</si>
  <si>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</si>
  <si>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</si>
  <si>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</si>
  <si>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</si>
  <si>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</si>
  <si>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</si>
  <si>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</si>
  <si>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</si>
  <si>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</si>
  <si>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</si>
  <si>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</si>
  <si>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</si>
  <si>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</si>
  <si>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</si>
  <si>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</si>
  <si>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</si>
  <si>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</si>
  <si>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</si>
  <si>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</si>
  <si>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</si>
  <si>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</si>
  <si>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</si>
  <si>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</si>
  <si>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</si>
  <si>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</si>
  <si>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</si>
  <si>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</si>
  <si>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</si>
  <si>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</si>
  <si>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</si>
  <si>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</si>
  <si>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</si>
  <si>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</si>
  <si>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</si>
  <si>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</si>
  <si>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</si>
  <si>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</si>
  <si>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</si>
  <si>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</si>
  <si>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</si>
  <si>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</si>
  <si>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</si>
  <si>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</si>
  <si>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</si>
  <si>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</si>
  <si>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</si>
  <si>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</si>
  <si>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</si>
  <si>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</si>
  <si>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</si>
  <si>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</si>
  <si>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</si>
  <si>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</si>
  <si>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</si>
  <si>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</si>
  <si>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</si>
  <si>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</si>
  <si>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</si>
  <si>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</si>
  <si>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</si>
  <si>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</si>
  <si>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</si>
  <si>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</si>
  <si>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</si>
  <si>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</si>
  <si>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</si>
  <si>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</si>
  <si>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</si>
  <si>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</si>
  <si>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</si>
  <si>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</si>
  <si>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</si>
  <si>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</si>
  <si>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</si>
  <si>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</si>
  <si>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</si>
  <si>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</si>
  <si>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</si>
  <si>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</si>
  <si>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</si>
  <si>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</si>
  <si>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</si>
  <si>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</si>
  <si>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</si>
  <si>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</si>
  <si>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</si>
  <si>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</si>
  <si>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</si>
  <si>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</si>
  <si>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</si>
  <si>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</si>
  <si>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</si>
  <si>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</si>
  <si>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</si>
  <si>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</si>
  <si>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</si>
  <si>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</si>
  <si>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</si>
  <si>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</si>
  <si>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</si>
  <si>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</si>
  <si>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</si>
  <si>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</si>
  <si>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</si>
  <si>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</si>
  <si>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</si>
  <si>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</si>
  <si>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</si>
  <si>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</si>
  <si>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</si>
  <si>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</si>
  <si>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</si>
  <si>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</si>
  <si>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</si>
  <si>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</si>
  <si>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</si>
  <si>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</si>
  <si>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</si>
  <si>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</si>
  <si>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</si>
  <si>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</si>
  <si>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</si>
  <si>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</si>
  <si>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</si>
  <si>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</si>
  <si>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</si>
  <si>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</si>
  <si>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</si>
  <si>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</si>
  <si>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</si>
  <si>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</si>
  <si>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</si>
  <si>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</si>
  <si>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</si>
  <si>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</si>
  <si>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</si>
  <si>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</si>
  <si>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</si>
  <si>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</si>
  <si>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</si>
  <si>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</si>
  <si>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</si>
  <si>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</si>
  <si>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</si>
  <si>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</si>
  <si>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</si>
  <si>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</si>
  <si>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</si>
  <si>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</si>
  <si>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</si>
  <si>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</si>
  <si>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</si>
  <si>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</si>
  <si>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</si>
  <si>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</si>
  <si>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</si>
  <si>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</si>
  <si>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</si>
  <si>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</si>
  <si>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</si>
  <si>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</si>
  <si>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</si>
  <si>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</si>
  <si>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</si>
  <si>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</si>
  <si>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</si>
  <si>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</si>
  <si>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</si>
  <si>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</si>
  <si>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</si>
  <si>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</si>
  <si>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</si>
  <si>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</si>
  <si>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</si>
  <si>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</si>
  <si>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</si>
  <si>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</si>
  <si>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</si>
  <si>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</si>
  <si>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</si>
  <si>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</si>
  <si>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</si>
  <si>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</si>
  <si>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</si>
  <si>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</si>
  <si>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</si>
  <si>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</si>
  <si>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</si>
  <si>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</si>
  <si>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</si>
  <si>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</si>
  <si>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</si>
  <si>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</si>
  <si>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</si>
  <si>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</si>
  <si>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</si>
  <si>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</si>
  <si>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</si>
  <si>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</si>
  <si>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</si>
  <si>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</si>
  <si>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</si>
  <si>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</si>
  <si>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</si>
  <si>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</si>
  <si>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</si>
  <si>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</si>
  <si>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</si>
  <si>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</si>
  <si>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</si>
  <si>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</si>
  <si>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</si>
  <si>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</si>
  <si>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</si>
  <si>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</si>
  <si>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</si>
  <si>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</si>
  <si>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</si>
  <si>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</si>
  <si>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</si>
  <si>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</si>
  <si>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</si>
  <si>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</si>
  <si>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</si>
  <si>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</si>
  <si>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</si>
  <si>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</si>
  <si>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</si>
  <si>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</si>
  <si>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</si>
  <si>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</si>
  <si>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</si>
  <si>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</si>
  <si>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</si>
  <si>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</si>
  <si>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</si>
  <si>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</si>
  <si>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</si>
  <si>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</si>
  <si>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</si>
  <si>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</si>
  <si>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</si>
  <si>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</si>
  <si>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</si>
  <si>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</si>
  <si>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</si>
  <si>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</si>
  <si>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</si>
  <si>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</si>
  <si>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</si>
  <si>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</si>
  <si>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</si>
  <si>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</si>
  <si>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</si>
  <si>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</si>
  <si>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</si>
  <si>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</si>
  <si>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</si>
  <si>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</si>
  <si>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</si>
  <si>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</si>
  <si>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</si>
  <si>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</si>
  <si>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</si>
  <si>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</si>
  <si>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</si>
  <si>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</si>
  <si>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</si>
  <si>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</si>
  <si>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</si>
  <si>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</si>
  <si>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</si>
  <si>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</si>
  <si>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</si>
  <si>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</si>
  <si>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</si>
  <si>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</si>
  <si>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</si>
  <si>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</si>
  <si>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</si>
  <si>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</si>
  <si>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</si>
  <si>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</si>
  <si>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</si>
  <si>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</si>
  <si>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</si>
  <si>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</si>
  <si>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</si>
  <si>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</si>
  <si>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</si>
  <si>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</si>
  <si>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</si>
  <si>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</si>
  <si>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</si>
  <si>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</si>
  <si>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</si>
  <si>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</si>
  <si>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</si>
  <si>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</si>
  <si>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</si>
  <si>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</si>
  <si>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</si>
  <si>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</si>
  <si>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</si>
  <si>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</si>
  <si>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</si>
  <si>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</si>
  <si>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</si>
  <si>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</si>
  <si>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</si>
  <si>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</si>
  <si>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</si>
  <si>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</si>
  <si>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</si>
  <si>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</si>
  <si>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</si>
  <si>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</si>
  <si>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</si>
  <si>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</si>
  <si>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</si>
  <si>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</si>
  <si>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</si>
  <si>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</si>
  <si>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</si>
  <si>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</si>
  <si>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</si>
  <si>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</si>
  <si>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</si>
  <si>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</si>
  <si>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</si>
  <si>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</si>
  <si>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</si>
  <si>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</si>
  <si>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</si>
  <si>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</si>
  <si>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</si>
  <si>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</si>
  <si>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</si>
  <si>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</si>
  <si>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</si>
  <si>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</si>
  <si>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</si>
  <si>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</si>
  <si>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</si>
  <si>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</si>
  <si>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</si>
  <si>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</si>
  <si>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</si>
  <si>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</si>
  <si>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</si>
  <si>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</si>
  <si>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</si>
  <si>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</si>
  <si>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</si>
  <si>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</si>
  <si>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</si>
  <si>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</si>
  <si>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</si>
  <si>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</si>
  <si>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</si>
  <si>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</si>
  <si>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</si>
  <si>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</si>
  <si>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</si>
  <si>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</si>
  <si>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</si>
  <si>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</si>
  <si>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</si>
  <si>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</si>
  <si>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</si>
  <si>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</si>
  <si>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</si>
  <si>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</si>
  <si>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</si>
  <si>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</si>
  <si>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</si>
  <si>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</si>
  <si>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</si>
  <si>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</si>
  <si>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</si>
  <si>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</si>
  <si>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</si>
  <si>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</si>
  <si>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</si>
  <si>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</si>
  <si>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</si>
  <si>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</si>
  <si>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</si>
  <si>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</si>
  <si>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</si>
  <si>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</si>
  <si>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</si>
  <si>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</si>
  <si>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</si>
  <si>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</si>
  <si>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</si>
  <si>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</si>
  <si>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</si>
  <si>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</si>
  <si>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</si>
  <si>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</si>
  <si>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</si>
  <si>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</si>
  <si>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</si>
  <si>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</si>
  <si>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</si>
  <si>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</si>
  <si>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</si>
  <si>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</si>
  <si>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</si>
  <si>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</si>
  <si>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</si>
  <si>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</si>
  <si>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</si>
  <si>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</si>
  <si>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</si>
  <si>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</si>
  <si>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</si>
  <si>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</si>
  <si>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</si>
  <si>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</si>
  <si>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</si>
  <si>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</si>
  <si>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</si>
  <si>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</si>
  <si>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</si>
  <si>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</si>
  <si>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</si>
  <si>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</si>
  <si>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</si>
  <si>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</si>
  <si>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</si>
  <si>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</si>
  <si>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</si>
  <si>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</si>
  <si>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</si>
  <si>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</si>
  <si>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</si>
  <si>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</si>
  <si>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</si>
  <si>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</si>
  <si>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</si>
  <si>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</si>
  <si>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</si>
  <si>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</si>
  <si>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</si>
  <si>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</si>
  <si>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</si>
  <si>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</si>
  <si>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</si>
  <si>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</si>
  <si>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</si>
  <si>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</si>
  <si>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</si>
  <si>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</si>
  <si>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</si>
  <si>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</si>
  <si>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</si>
  <si>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</si>
  <si>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</si>
  <si>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</si>
  <si>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</si>
  <si>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</si>
  <si>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</si>
  <si>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</si>
  <si>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</si>
  <si>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</si>
  <si>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</si>
  <si>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</si>
  <si>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</si>
  <si>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</si>
  <si>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</si>
  <si>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</si>
  <si>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</si>
  <si>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</si>
  <si>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</si>
  <si>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</si>
  <si>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</si>
  <si>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</si>
  <si>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</si>
  <si>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</si>
  <si>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</si>
  <si>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</si>
  <si>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</si>
  <si>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</si>
  <si>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</si>
  <si>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</si>
  <si>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</si>
  <si>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</si>
  <si>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</si>
  <si>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</si>
  <si>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</si>
  <si>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</si>
  <si>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</si>
  <si>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</si>
  <si>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</si>
  <si>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</si>
  <si>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</si>
  <si>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</si>
  <si>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</si>
  <si>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</si>
  <si>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</si>
  <si>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</si>
  <si>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</si>
  <si>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</si>
  <si>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</si>
  <si>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</si>
  <si>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</si>
  <si>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</si>
  <si>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</si>
  <si>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</si>
  <si>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</si>
  <si>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</si>
  <si>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</si>
  <si>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</si>
  <si>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</si>
  <si>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</si>
  <si>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</si>
  <si>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</si>
  <si>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</si>
  <si>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</si>
  <si>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</si>
  <si>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</si>
  <si>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</si>
  <si>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</si>
  <si>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</si>
  <si>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</si>
  <si>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</si>
  <si>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</si>
  <si>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</si>
  <si>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</si>
  <si>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</si>
  <si>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</si>
  <si>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</si>
  <si>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</si>
  <si>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</si>
  <si>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</si>
  <si>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</si>
  <si>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</si>
  <si>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</si>
  <si>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</si>
  <si>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</si>
  <si>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</si>
  <si>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</si>
  <si>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</si>
  <si>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</si>
  <si>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</si>
  <si>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</si>
  <si>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</si>
  <si>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</si>
  <si>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</si>
  <si>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</si>
  <si>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</si>
  <si>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</si>
  <si>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</si>
  <si>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</si>
  <si>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</si>
  <si>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</si>
  <si>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</si>
  <si>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</si>
  <si>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</si>
  <si>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</si>
  <si>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</si>
  <si>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</si>
  <si>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</si>
  <si>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</si>
  <si>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</si>
  <si>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</si>
  <si>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</si>
  <si>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</si>
  <si>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</si>
  <si>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</si>
  <si>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</si>
  <si>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</si>
  <si>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</si>
  <si>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</si>
  <si>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</si>
  <si>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</si>
  <si>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</si>
  <si>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</si>
  <si>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</si>
  <si>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</si>
  <si>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</si>
  <si>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</si>
  <si>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</si>
  <si>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</si>
  <si>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</si>
  <si>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</si>
  <si>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</si>
  <si>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</si>
  <si>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</si>
  <si>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</si>
  <si>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</si>
  <si>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</si>
  <si>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</si>
  <si>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</si>
  <si>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</si>
  <si>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</si>
  <si>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</si>
  <si>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</si>
  <si>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</si>
  <si>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</si>
  <si>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</si>
  <si>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</si>
  <si>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</si>
  <si>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</si>
  <si>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</si>
  <si>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</si>
  <si>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</si>
  <si>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</si>
  <si>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</si>
  <si>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</si>
  <si>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</si>
  <si>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</si>
  <si>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</si>
  <si>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</si>
  <si>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</si>
  <si>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</si>
  <si>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</si>
  <si>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</si>
  <si>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</si>
  <si>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</si>
  <si>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</si>
  <si>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</si>
  <si>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</si>
  <si>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</si>
  <si>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</si>
  <si>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</si>
  <si>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</si>
  <si>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</si>
  <si>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</si>
  <si>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</si>
  <si>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</si>
  <si>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</si>
  <si>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</si>
  <si>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</si>
  <si>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</si>
  <si>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</si>
  <si>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</si>
  <si>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</si>
  <si>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</si>
  <si>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</si>
  <si>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</si>
  <si>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</si>
  <si>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</si>
  <si>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</si>
  <si>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</si>
  <si>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</si>
  <si>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</si>
  <si>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</si>
  <si>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</si>
  <si>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</si>
  <si>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</si>
  <si>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</si>
  <si>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</si>
  <si>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</si>
  <si>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</si>
  <si>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</si>
  <si>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</si>
  <si>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</si>
  <si>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</si>
  <si>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</si>
  <si>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</si>
  <si>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</si>
  <si>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</si>
  <si>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</si>
  <si>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</si>
  <si>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</si>
  <si>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</si>
  <si>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</si>
  <si>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</si>
  <si>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</si>
  <si>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</si>
  <si>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</si>
  <si>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</si>
  <si>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</si>
  <si>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</si>
  <si>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</si>
  <si>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</si>
  <si>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</si>
  <si>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</si>
  <si>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</si>
  <si>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</si>
  <si>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</si>
  <si>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</si>
  <si>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</si>
  <si>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</si>
  <si>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</si>
  <si>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</si>
  <si>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</si>
  <si>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</si>
  <si>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</si>
  <si>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</si>
  <si>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</si>
  <si>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</si>
  <si>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</si>
  <si>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</si>
  <si>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</si>
  <si>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</si>
  <si>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</si>
  <si>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</si>
  <si>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</si>
  <si>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</si>
  <si>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</si>
  <si>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</si>
  <si>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</si>
  <si>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</si>
  <si>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</si>
  <si>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</si>
  <si>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</si>
  <si>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</si>
  <si>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</si>
  <si>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</si>
  <si>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</si>
  <si>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</si>
  <si>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</si>
  <si>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</si>
  <si>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</si>
  <si>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</si>
  <si>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</si>
  <si>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</si>
  <si>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</si>
  <si>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</si>
  <si>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</si>
  <si>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</si>
  <si>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</si>
  <si>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</si>
  <si>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</si>
  <si>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</si>
  <si>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</si>
  <si>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</si>
  <si>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</si>
  <si>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</si>
  <si>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</si>
  <si>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</si>
  <si>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</si>
  <si>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</si>
  <si>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</si>
  <si>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</si>
  <si>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</si>
  <si>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</si>
  <si>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</si>
  <si>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</si>
  <si>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</si>
  <si>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</si>
  <si>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</si>
  <si>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</si>
  <si>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</si>
  <si>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</si>
  <si>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</si>
  <si>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</si>
  <si>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</si>
  <si>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</si>
  <si>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</si>
  <si>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</si>
  <si>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</si>
  <si>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</si>
  <si>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</si>
  <si>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</si>
  <si>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</si>
  <si>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</si>
  <si>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</si>
  <si>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</si>
  <si>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</si>
  <si>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</si>
  <si>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</si>
  <si>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</si>
  <si>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</si>
  <si>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</si>
  <si>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</si>
  <si>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</si>
  <si>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</si>
  <si>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</si>
  <si>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</si>
  <si>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</si>
  <si>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</si>
  <si>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</si>
  <si>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</si>
  <si>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</si>
  <si>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</si>
  <si>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</si>
  <si>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</si>
  <si>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</si>
  <si>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</si>
  <si>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</si>
  <si>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</si>
  <si>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</si>
  <si>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</si>
  <si>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</si>
  <si>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</si>
  <si>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</si>
  <si>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</si>
  <si>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</si>
  <si>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</si>
  <si>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</si>
  <si>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</si>
  <si>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</si>
  <si>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</si>
  <si>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</si>
  <si>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</si>
  <si>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</si>
  <si>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</si>
  <si>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</si>
  <si>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</si>
  <si>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</si>
  <si>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</si>
  <si>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</si>
  <si>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</si>
  <si>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</si>
  <si>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</si>
  <si>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</si>
  <si>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</si>
  <si>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</si>
  <si>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</si>
  <si>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</si>
  <si>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</si>
  <si>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</si>
  <si>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</si>
  <si>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</si>
  <si>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</si>
  <si>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</si>
  <si>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</si>
  <si>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</si>
  <si>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</si>
  <si>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</si>
  <si>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</si>
  <si>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</si>
  <si>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</si>
  <si>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</si>
  <si>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</si>
  <si>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</si>
  <si>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</si>
  <si>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</si>
  <si>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</si>
  <si>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</si>
  <si>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</si>
  <si>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</si>
  <si>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</si>
  <si>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</si>
  <si>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</si>
  <si>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</si>
  <si>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</si>
  <si>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</si>
  <si>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</si>
  <si>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</si>
  <si>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</si>
  <si>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</si>
  <si>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</si>
  <si>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</si>
  <si>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</si>
  <si>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</si>
  <si>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</si>
  <si>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</si>
  <si>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</si>
  <si>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</si>
  <si>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</si>
  <si>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</si>
  <si>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</si>
  <si>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</si>
  <si>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</si>
  <si>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</si>
  <si>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</si>
  <si>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</si>
  <si>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</si>
  <si>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</si>
  <si>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</si>
  <si>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</si>
  <si>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</si>
  <si>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</si>
  <si>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</si>
  <si>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</si>
  <si>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</si>
  <si>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</si>
  <si>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</si>
  <si>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</si>
  <si>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</si>
  <si>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</si>
  <si>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</si>
  <si>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</si>
  <si>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</si>
  <si>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</si>
  <si>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</si>
  <si>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</si>
  <si>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</si>
  <si>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</si>
  <si>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</si>
  <si>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</si>
  <si>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</si>
  <si>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</si>
  <si>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</si>
  <si>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</si>
  <si>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</si>
  <si>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</si>
  <si>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</si>
  <si>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</si>
  <si>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</si>
  <si>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</si>
  <si>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</si>
  <si>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</si>
  <si>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</si>
  <si>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</si>
  <si>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</si>
  <si>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</si>
  <si>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</si>
  <si>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</si>
  <si>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</si>
  <si>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</si>
  <si>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</si>
  <si>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</si>
  <si>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</si>
  <si>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</si>
  <si>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</si>
  <si>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</si>
  <si>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</si>
  <si>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</si>
  <si>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</si>
  <si>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</si>
  <si>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</si>
  <si>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</si>
  <si>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</si>
  <si>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</si>
  <si>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</si>
  <si>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</si>
  <si>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</si>
  <si>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</si>
  <si>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</si>
  <si>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</si>
  <si>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</si>
  <si>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</si>
  <si>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</si>
  <si>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</si>
  <si>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</si>
  <si>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</si>
  <si>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</si>
  <si>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</si>
  <si>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</si>
  <si>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</si>
  <si>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</si>
  <si>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</si>
  <si>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</si>
  <si>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</si>
  <si>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</si>
  <si>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</si>
  <si>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</si>
  <si>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</si>
  <si>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</si>
  <si>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</si>
  <si>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</si>
  <si>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</si>
  <si>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</si>
  <si>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</si>
  <si>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</si>
  <si>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</si>
  <si>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</si>
  <si>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</si>
  <si>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</si>
  <si>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</si>
  <si>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</si>
  <si>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</si>
  <si>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</si>
  <si>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</si>
  <si>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</si>
  <si>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</si>
  <si>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</si>
  <si>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</si>
  <si>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</si>
  <si>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</si>
  <si>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</si>
  <si>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</si>
  <si>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</si>
  <si>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</si>
  <si>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</si>
  <si>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</si>
  <si>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</si>
  <si>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</si>
  <si>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</si>
  <si>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</si>
  <si>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</si>
  <si>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</si>
  <si>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</si>
  <si>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</si>
  <si>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</si>
  <si>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</si>
  <si>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</si>
  <si>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</si>
  <si>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</si>
  <si>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</si>
  <si>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</si>
  <si>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</si>
  <si>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</si>
  <si>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</si>
  <si>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</si>
  <si>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</si>
  <si>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</si>
  <si>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</si>
  <si>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</si>
  <si>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</si>
  <si>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</si>
  <si>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</si>
  <si>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</si>
  <si>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</si>
  <si>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</si>
  <si>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</si>
  <si>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</si>
  <si>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</si>
  <si>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</si>
  <si>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</si>
  <si>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</si>
  <si>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</si>
  <si>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</si>
  <si>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</si>
  <si>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</si>
  <si>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</si>
  <si>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</si>
  <si>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</si>
  <si>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</si>
  <si>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</si>
  <si>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</si>
  <si>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</si>
  <si>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</si>
  <si>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</si>
  <si>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</si>
  <si>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</si>
  <si>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</si>
  <si>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</si>
  <si>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</si>
  <si>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</si>
  <si>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</si>
  <si>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</si>
  <si>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</si>
  <si>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</si>
  <si>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</si>
  <si>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</si>
  <si>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</si>
  <si>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</si>
  <si>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</si>
  <si>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</si>
  <si>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</si>
  <si>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</si>
  <si>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</si>
  <si>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</si>
  <si>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</si>
  <si>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</si>
  <si>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</si>
  <si>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</si>
  <si>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</si>
  <si>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</si>
  <si>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</si>
  <si>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</si>
  <si>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</si>
  <si>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</si>
  <si>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</si>
  <si>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</si>
  <si>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</si>
  <si>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</si>
  <si>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</si>
  <si>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</si>
  <si>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</si>
  <si>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</si>
  <si>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</si>
  <si>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</si>
  <si>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</si>
  <si>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</si>
  <si>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</si>
  <si>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</si>
  <si>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</si>
  <si>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</si>
  <si>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</si>
  <si>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</si>
  <si>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</si>
  <si>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</si>
  <si>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</si>
  <si>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</si>
  <si>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</si>
  <si>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</si>
  <si>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</si>
  <si>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</si>
  <si>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</si>
  <si>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</si>
  <si>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</si>
  <si>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</si>
  <si>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</si>
  <si>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</si>
  <si>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</si>
  <si>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</si>
  <si>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</si>
  <si>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</si>
  <si>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</si>
  <si>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</si>
  <si>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</si>
  <si>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</si>
  <si>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</si>
  <si>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</si>
  <si>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</si>
  <si>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</si>
  <si>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</si>
  <si>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</si>
  <si>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</si>
  <si>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</si>
  <si>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</si>
  <si>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</si>
  <si>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</si>
  <si>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</si>
  <si>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</si>
  <si>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</si>
  <si>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</si>
  <si>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</si>
  <si>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</si>
  <si>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</si>
  <si>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</si>
  <si>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</si>
  <si>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</si>
  <si>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</si>
  <si>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</si>
  <si>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</si>
  <si>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</si>
  <si>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</si>
  <si>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</si>
  <si>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</si>
  <si>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</si>
  <si>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</si>
  <si>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</si>
  <si>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</si>
  <si>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</si>
  <si>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</si>
  <si>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</si>
  <si>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</si>
  <si>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</si>
  <si>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</si>
  <si>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</si>
  <si>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</si>
  <si>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</si>
  <si>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</si>
  <si>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</si>
  <si>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</si>
  <si>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</si>
  <si>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</si>
  <si>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</si>
  <si>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</si>
  <si>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</si>
  <si>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</si>
  <si>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</si>
  <si>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</si>
  <si>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</si>
  <si>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</si>
  <si>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</si>
  <si>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</si>
  <si>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</si>
  <si>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</si>
  <si>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</si>
  <si>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</si>
  <si>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</si>
  <si>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</si>
  <si>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</si>
  <si>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</si>
  <si>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</si>
  <si>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</si>
  <si>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</si>
  <si>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</si>
  <si>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</si>
  <si>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</si>
  <si>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</si>
  <si>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</si>
  <si>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</si>
  <si>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</si>
  <si>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</si>
  <si>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</si>
  <si>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</si>
  <si>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</si>
  <si>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</si>
  <si>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</si>
  <si>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</si>
  <si>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</si>
  <si>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</si>
  <si>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</si>
  <si>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</si>
  <si>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</si>
  <si>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</si>
  <si>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</si>
  <si>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</si>
  <si>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</si>
  <si>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</si>
  <si>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</si>
  <si>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</si>
  <si>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</si>
  <si>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</si>
  <si>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</si>
  <si>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</si>
  <si>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</si>
  <si>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</si>
  <si>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</si>
  <si>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</si>
  <si>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</si>
  <si>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</si>
  <si>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</si>
  <si>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</si>
  <si>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</si>
  <si>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</si>
  <si>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</si>
  <si>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</si>
  <si>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</si>
  <si>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</si>
  <si>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</si>
  <si>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</si>
  <si>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</si>
  <si>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</si>
  <si>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</si>
  <si>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</si>
  <si>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</si>
  <si>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</si>
  <si>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</si>
  <si>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</si>
  <si>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</si>
  <si>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</si>
  <si>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</si>
  <si>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</si>
  <si>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</si>
  <si>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</si>
  <si>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</si>
  <si>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</si>
  <si>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</si>
  <si>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</si>
  <si>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</si>
  <si>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</si>
  <si>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</si>
  <si>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</si>
  <si>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</si>
  <si>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</si>
  <si>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</si>
  <si>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</si>
  <si>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</si>
  <si>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</si>
  <si>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</si>
  <si>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</si>
  <si>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</si>
  <si>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</si>
  <si>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</si>
  <si>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</si>
  <si>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</si>
  <si>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</si>
  <si>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</si>
  <si>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</si>
  <si>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</si>
  <si>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</si>
  <si>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</si>
  <si>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</si>
  <si>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</si>
  <si>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</si>
  <si>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</si>
  <si>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</si>
  <si>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</si>
  <si>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</si>
  <si>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</si>
  <si>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</si>
  <si>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</si>
  <si>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</si>
  <si>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</si>
  <si>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</si>
  <si>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</si>
  <si>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</si>
  <si>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</si>
  <si>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</si>
  <si>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</si>
  <si>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</si>
  <si>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</si>
  <si>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</si>
  <si>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</si>
  <si>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</si>
  <si>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</si>
  <si>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</si>
  <si>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</si>
  <si>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</si>
  <si>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</si>
  <si>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</si>
  <si>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</si>
  <si>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</si>
  <si>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</si>
  <si>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</si>
  <si>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</si>
  <si>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</si>
  <si>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</si>
  <si>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</si>
  <si>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</si>
  <si>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</si>
  <si>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</si>
  <si>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</si>
  <si>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</si>
  <si>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</si>
  <si>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</si>
  <si>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</si>
  <si>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</si>
  <si>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</si>
  <si>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</si>
  <si>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</si>
  <si>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</si>
  <si>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</si>
  <si>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</si>
  <si>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</si>
  <si>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</si>
  <si>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</si>
  <si>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</si>
  <si>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</si>
  <si>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</si>
  <si>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</si>
  <si>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</si>
  <si>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</si>
  <si>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</si>
  <si>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</si>
  <si>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</si>
  <si>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</si>
  <si>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</si>
  <si>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</si>
  <si>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</si>
  <si>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</si>
  <si>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</si>
  <si>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</si>
  <si>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</si>
  <si>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</si>
  <si>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</si>
  <si>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</si>
  <si>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</si>
  <si>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</si>
  <si>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</si>
  <si>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</si>
  <si>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</si>
  <si>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</si>
  <si>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</si>
  <si>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</si>
  <si>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</si>
  <si>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</si>
  <si>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</si>
  <si>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</si>
  <si>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</si>
  <si>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</si>
  <si>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</si>
  <si>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</si>
  <si>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</si>
  <si>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</si>
  <si>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</si>
  <si>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</si>
  <si>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</si>
  <si>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</si>
  <si>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</si>
  <si>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</si>
  <si>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</si>
  <si>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</si>
  <si>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</si>
  <si>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</si>
  <si>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</si>
  <si>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</si>
  <si>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</si>
  <si>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</si>
  <si>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</si>
  <si>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</si>
  <si>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</si>
  <si>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</si>
  <si>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</si>
  <si>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</si>
  <si>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</si>
  <si>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</si>
  <si>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</si>
  <si>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</si>
  <si>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</si>
  <si>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</si>
  <si>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</si>
  <si>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</si>
  <si>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</si>
  <si>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</si>
  <si>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</si>
  <si>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</si>
  <si>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</si>
  <si>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</si>
  <si>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</si>
  <si>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</si>
  <si>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</si>
  <si>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</si>
  <si>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</si>
  <si>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</si>
  <si>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</si>
  <si>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</si>
  <si>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</si>
  <si>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</si>
  <si>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</si>
  <si>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</si>
  <si>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</si>
  <si>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</si>
  <si>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</si>
  <si>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</si>
  <si>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</si>
  <si>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</si>
  <si>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</si>
  <si>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</si>
  <si>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</si>
  <si>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</si>
  <si>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</si>
  <si>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</si>
  <si>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</si>
  <si>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</si>
  <si>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</si>
  <si>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</si>
  <si>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</si>
  <si>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</si>
  <si>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</si>
  <si>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</si>
  <si>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</si>
  <si>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</si>
  <si>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</si>
  <si>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</si>
  <si>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</si>
  <si>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</si>
  <si>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</si>
  <si>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</si>
  <si>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</si>
  <si>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</si>
  <si>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</si>
  <si>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</si>
  <si>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</si>
  <si>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</si>
  <si>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</si>
  <si>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</si>
  <si>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</si>
  <si>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</si>
  <si>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</si>
  <si>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</si>
  <si>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</si>
  <si>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</si>
  <si>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</si>
  <si>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</si>
  <si>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</si>
  <si>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</si>
  <si>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</si>
  <si>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</si>
  <si>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</si>
  <si>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</si>
  <si>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</si>
  <si>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</si>
  <si>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</si>
  <si>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</si>
  <si>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</si>
  <si>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</si>
  <si>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</si>
  <si>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</si>
  <si>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</si>
  <si>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</si>
  <si>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</si>
  <si>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</si>
  <si>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</si>
  <si>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</si>
  <si>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</si>
  <si>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</si>
  <si>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</si>
  <si>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</si>
  <si>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</si>
  <si>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</si>
  <si>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</si>
  <si>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</si>
  <si>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</si>
  <si>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</si>
  <si>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</si>
  <si>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</si>
  <si>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</si>
  <si>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</si>
  <si>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</si>
  <si>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</si>
  <si>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</si>
  <si>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</si>
  <si>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</si>
  <si>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</si>
  <si>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</si>
  <si>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</si>
  <si>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</si>
  <si>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</si>
  <si>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</si>
  <si>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</si>
  <si>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</si>
  <si>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</si>
  <si>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</si>
  <si>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</si>
  <si>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</si>
  <si>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</si>
  <si>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</si>
  <si>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</si>
  <si>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</si>
  <si>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</si>
  <si>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</si>
  <si>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</si>
  <si>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</si>
  <si>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</si>
  <si>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</si>
  <si>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</si>
  <si>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</si>
  <si>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</si>
  <si>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</si>
  <si>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</si>
  <si>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</si>
  <si>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</si>
  <si>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</si>
  <si>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</si>
  <si>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</si>
  <si>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</si>
  <si>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</si>
  <si>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</si>
  <si>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</si>
  <si>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</si>
  <si>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</si>
  <si>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</si>
  <si>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</si>
  <si>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</si>
  <si>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</si>
  <si>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</si>
  <si>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</si>
  <si>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</si>
  <si>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</si>
  <si>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</si>
  <si>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</si>
  <si>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</si>
  <si>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</si>
  <si>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</si>
  <si>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</si>
  <si>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</si>
  <si>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</si>
  <si>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</si>
  <si>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</si>
  <si>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</si>
  <si>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</si>
  <si>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</si>
  <si>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</si>
  <si>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</si>
  <si>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</si>
  <si>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</si>
  <si>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</si>
  <si>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</si>
  <si>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</si>
  <si>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</si>
  <si>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</si>
  <si>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</si>
  <si>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</si>
  <si>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</si>
  <si>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</si>
  <si>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</si>
  <si>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</si>
  <si>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</si>
  <si>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</si>
  <si>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</si>
  <si>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</si>
  <si>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</si>
  <si>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</si>
  <si>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</si>
  <si>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</si>
  <si>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</si>
  <si>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</si>
  <si>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</si>
  <si>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</si>
  <si>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</si>
  <si>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</si>
  <si>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</si>
  <si>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</si>
  <si>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</si>
  <si>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</si>
  <si>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</si>
  <si>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</si>
  <si>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</si>
  <si>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</si>
  <si>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</si>
  <si>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</si>
  <si>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</si>
  <si>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</si>
  <si>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</si>
  <si>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</si>
  <si>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</si>
  <si>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</si>
  <si>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</si>
  <si>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</si>
  <si>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</si>
  <si>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</si>
  <si>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</si>
  <si>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</si>
  <si>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</si>
  <si>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</si>
  <si>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</si>
  <si>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</si>
  <si>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</si>
  <si>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</si>
  <si>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</si>
  <si>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</si>
  <si>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</si>
  <si>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</si>
  <si>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</si>
  <si>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</si>
  <si>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</si>
  <si>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</si>
  <si>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</si>
  <si>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</si>
  <si>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</si>
  <si>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</si>
  <si>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</si>
  <si>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</si>
  <si>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</si>
  <si>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</si>
  <si>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</si>
  <si>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</si>
  <si>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</si>
  <si>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</si>
  <si>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</si>
  <si>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</si>
  <si>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</si>
  <si>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</si>
  <si>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</si>
  <si>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</si>
  <si>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</si>
  <si>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</si>
  <si>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</si>
  <si>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</si>
  <si>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</si>
  <si>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</si>
  <si>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</si>
  <si>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</si>
  <si>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</si>
  <si>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</si>
  <si>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</si>
  <si>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</si>
  <si>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</si>
  <si>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</si>
  <si>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</si>
  <si>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</si>
  <si>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</si>
  <si>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</si>
  <si>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</si>
  <si>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</si>
  <si>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</si>
  <si>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</si>
  <si>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</si>
  <si>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</si>
  <si>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</si>
  <si>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</si>
  <si>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</si>
  <si>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</si>
  <si>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</si>
  <si>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</si>
  <si>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</si>
  <si>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</si>
  <si>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</si>
  <si>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</si>
  <si>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</si>
  <si>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</si>
  <si>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</si>
  <si>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</si>
  <si>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</si>
  <si>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</si>
  <si>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</si>
  <si>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</si>
  <si>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</si>
  <si>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</si>
  <si>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</si>
  <si>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</si>
  <si>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</si>
  <si>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</si>
  <si>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</si>
  <si>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</si>
  <si>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</si>
  <si>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</si>
  <si>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</si>
  <si>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</si>
  <si>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</si>
  <si>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</si>
  <si>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</si>
  <si>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</si>
  <si>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</si>
  <si>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</si>
  <si>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</si>
  <si>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</si>
  <si>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</si>
  <si>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</si>
  <si>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</si>
  <si>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</si>
  <si>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</si>
  <si>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</si>
  <si>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</si>
  <si>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</si>
  <si>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</si>
  <si>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</si>
  <si>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</si>
  <si>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</si>
  <si>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</si>
  <si>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</si>
  <si>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</si>
  <si>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</si>
  <si>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</si>
  <si>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</si>
  <si>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</si>
  <si>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</si>
  <si>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</si>
  <si>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</si>
  <si>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</si>
  <si>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</si>
  <si>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</si>
  <si>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</si>
  <si>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</si>
  <si>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</si>
  <si>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</si>
  <si>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</si>
  <si>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</si>
  <si>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</si>
  <si>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</si>
  <si>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</si>
  <si>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</si>
  <si>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</si>
  <si>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</si>
  <si>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</si>
  <si>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</si>
  <si>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</si>
  <si>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</si>
  <si>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</si>
  <si>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</si>
  <si>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</si>
  <si>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</si>
  <si>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</si>
  <si>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</si>
  <si>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</si>
  <si>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</si>
  <si>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</si>
  <si>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</si>
  <si>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</si>
  <si>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</si>
  <si>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</si>
  <si>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</si>
  <si>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</si>
  <si>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</si>
  <si>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</si>
  <si>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</si>
  <si>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</si>
  <si>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</si>
  <si>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</si>
  <si>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</si>
  <si>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</si>
  <si>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</si>
  <si>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</si>
  <si>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</si>
  <si>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</si>
  <si>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</si>
  <si>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</si>
  <si>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</si>
  <si>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</si>
  <si>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</si>
  <si>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</si>
  <si>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</si>
  <si>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</si>
  <si>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</si>
  <si>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</si>
  <si>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</si>
  <si>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</si>
  <si>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</si>
  <si>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</si>
  <si>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</si>
  <si>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</si>
  <si>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</si>
  <si>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</si>
  <si>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</si>
  <si>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</si>
  <si>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</si>
  <si>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</si>
  <si>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</si>
  <si>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</si>
  <si>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</si>
  <si>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</si>
  <si>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</si>
  <si>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</si>
  <si>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</si>
  <si>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</si>
  <si>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</si>
  <si>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</si>
  <si>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</si>
  <si>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</si>
  <si>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</si>
  <si>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</si>
  <si>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</si>
  <si>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</si>
  <si>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</si>
  <si>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</si>
  <si>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</si>
  <si>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</si>
  <si>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</si>
  <si>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</si>
  <si>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</si>
  <si>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</si>
  <si>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</si>
  <si>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</si>
  <si>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</si>
  <si>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</si>
  <si>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</si>
  <si>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</si>
  <si>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</si>
  <si>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</si>
  <si>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</si>
  <si>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</si>
  <si>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</si>
  <si>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</si>
  <si>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</si>
  <si>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</si>
  <si>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</si>
  <si>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</si>
  <si>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</si>
  <si>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</si>
  <si>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</si>
  <si>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</si>
  <si>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</si>
  <si>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</si>
  <si>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</si>
  <si>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</si>
  <si>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</si>
  <si>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</si>
  <si>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</si>
  <si>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</si>
  <si>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</si>
  <si>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</si>
  <si>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</si>
  <si>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</si>
  <si>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</si>
  <si>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</si>
  <si>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</si>
  <si>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</si>
  <si>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</si>
  <si>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</si>
  <si>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</si>
  <si>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</si>
  <si>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</si>
  <si>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</si>
  <si>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</si>
  <si>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</si>
  <si>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</si>
  <si>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</si>
  <si>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</si>
  <si>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</si>
  <si>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</si>
  <si>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</si>
  <si>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</si>
  <si>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</si>
  <si>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</si>
  <si>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</si>
  <si>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</si>
  <si>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</si>
  <si>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</si>
  <si>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</si>
  <si>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</si>
  <si>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</si>
  <si>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</si>
  <si>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</si>
  <si>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</si>
  <si>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</si>
  <si>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</si>
  <si>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</si>
  <si>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</si>
  <si>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</si>
  <si>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</si>
  <si>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</si>
  <si>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</si>
  <si>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</si>
  <si>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</si>
  <si>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</si>
  <si>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</si>
  <si>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</si>
  <si>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</si>
  <si>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</si>
  <si>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</si>
  <si>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</si>
  <si>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</si>
  <si>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</si>
  <si>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</si>
  <si>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</si>
  <si>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</si>
  <si>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</si>
  <si>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</si>
  <si>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</si>
  <si>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</si>
  <si>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</si>
  <si>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</si>
  <si>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</si>
  <si>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</si>
  <si>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</si>
  <si>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</si>
  <si>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</si>
  <si>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</si>
  <si>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</si>
  <si>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</si>
  <si>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</si>
  <si>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</si>
  <si>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</si>
  <si>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</si>
  <si>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</si>
  <si>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</si>
  <si>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</si>
  <si>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</si>
  <si>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</si>
  <si>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</si>
  <si>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</si>
  <si>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</si>
  <si>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</si>
  <si>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</si>
  <si>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</si>
  <si>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</si>
  <si>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</si>
  <si>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</si>
  <si>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</si>
  <si>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</si>
  <si>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</si>
  <si>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</si>
  <si>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</si>
  <si>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</si>
  <si>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</si>
  <si>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</si>
  <si>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</si>
  <si>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</si>
  <si>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</si>
  <si>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</si>
  <si>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</si>
  <si>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</si>
  <si>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</si>
  <si>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</si>
  <si>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</si>
  <si>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</si>
  <si>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</si>
  <si>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</si>
  <si>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</si>
  <si>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</si>
  <si>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</si>
  <si>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</si>
  <si>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</si>
  <si>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</si>
  <si>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</si>
  <si>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</si>
  <si>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</si>
  <si>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</si>
  <si>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</si>
  <si>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</si>
  <si>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</si>
  <si>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</si>
  <si>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</si>
  <si>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</si>
  <si>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</si>
  <si>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</si>
  <si>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</si>
  <si>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</si>
  <si>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</si>
  <si>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</si>
  <si>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</si>
  <si>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</si>
  <si>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</si>
  <si>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</si>
  <si>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</si>
  <si>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</si>
  <si>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</si>
  <si>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</si>
  <si>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</si>
  <si>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</si>
  <si>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</si>
  <si>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</si>
  <si>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</si>
  <si>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</si>
  <si>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</si>
  <si>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</si>
  <si>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</si>
  <si>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</si>
  <si>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</si>
  <si>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</si>
  <si>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</si>
  <si>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</si>
  <si>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</si>
  <si>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</si>
  <si>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</si>
  <si>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</si>
  <si>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</si>
  <si>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</si>
  <si>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</si>
  <si>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</si>
  <si>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</si>
  <si>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</si>
  <si>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</si>
  <si>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</si>
  <si>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</si>
  <si>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</si>
  <si>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</si>
  <si>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</si>
  <si>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</si>
  <si>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</si>
  <si>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</si>
  <si>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</si>
  <si>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</si>
  <si>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</si>
  <si>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</si>
  <si>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</si>
  <si>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</si>
  <si>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</si>
  <si>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</si>
  <si>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</si>
  <si>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</si>
  <si>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</si>
  <si>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</si>
  <si>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</si>
  <si>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</si>
  <si>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</si>
  <si>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</si>
  <si>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</si>
  <si>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</si>
  <si>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</si>
  <si>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</si>
  <si>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</si>
  <si>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</si>
  <si>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</si>
  <si>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</si>
  <si>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</si>
  <si>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</si>
  <si>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</si>
  <si>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</si>
  <si>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</si>
  <si>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</si>
  <si>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</si>
  <si>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</si>
  <si>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</si>
  <si>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</si>
  <si>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</si>
  <si>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</si>
  <si>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</si>
  <si>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</si>
  <si>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</si>
  <si>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</si>
  <si>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</si>
  <si>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</si>
  <si>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</si>
  <si>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</si>
  <si>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</si>
  <si>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</si>
  <si>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</si>
  <si>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</si>
  <si>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</si>
  <si>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</si>
  <si>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</si>
  <si>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</si>
  <si>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</si>
  <si>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</si>
  <si>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</si>
  <si>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</si>
  <si>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</si>
  <si>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</si>
  <si>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</si>
  <si>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</si>
  <si>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</si>
  <si>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</si>
  <si>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</si>
  <si>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</si>
  <si>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</si>
  <si>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</si>
  <si>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</si>
  <si>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</si>
  <si>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</si>
  <si>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</si>
  <si>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</si>
  <si>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</si>
  <si>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</si>
  <si>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</si>
  <si>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</si>
  <si>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</si>
  <si>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</si>
  <si>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</si>
  <si>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</si>
  <si>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</si>
  <si>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</si>
  <si>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</si>
  <si>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</si>
  <si>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</si>
  <si>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</si>
  <si>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</si>
  <si>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</si>
  <si>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</si>
  <si>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</si>
  <si>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</si>
  <si>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</si>
  <si>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</si>
  <si>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</si>
  <si>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</si>
  <si>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</si>
  <si>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</si>
  <si>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</si>
  <si>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</si>
  <si>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</si>
  <si>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</si>
  <si>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</si>
  <si>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</si>
  <si>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</si>
  <si>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</si>
  <si>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</si>
  <si>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</si>
  <si>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</si>
  <si>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</si>
  <si>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</si>
  <si>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</si>
  <si>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</si>
  <si>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</si>
  <si>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</si>
  <si>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</si>
  <si>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</si>
  <si>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</si>
  <si>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</si>
  <si>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</si>
  <si>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</si>
  <si>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</si>
  <si>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</si>
  <si>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</si>
  <si>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</si>
  <si>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</si>
  <si>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</si>
  <si>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</si>
  <si>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</si>
  <si>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</si>
  <si>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</si>
  <si>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</si>
  <si>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</si>
  <si>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</si>
  <si>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</si>
  <si>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</si>
  <si>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</si>
  <si>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</si>
  <si>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</si>
  <si>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</si>
  <si>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</si>
  <si>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</si>
  <si>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</si>
  <si>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</si>
  <si>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</si>
  <si>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</si>
  <si>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</si>
  <si>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</si>
  <si>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</si>
  <si>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</si>
  <si>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</si>
  <si>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</si>
  <si>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</si>
  <si>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</si>
  <si>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</si>
  <si>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</si>
  <si>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</si>
  <si>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</si>
  <si>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</si>
  <si>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</si>
  <si>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</si>
  <si>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</si>
  <si>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</si>
  <si>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</si>
  <si>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</si>
  <si>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</si>
  <si>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</si>
  <si>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</si>
  <si>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</si>
  <si>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</si>
  <si>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</si>
  <si>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</si>
  <si>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</si>
  <si>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</si>
  <si>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</si>
  <si>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</si>
  <si>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</si>
  <si>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</si>
  <si>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</si>
  <si>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</si>
  <si>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</si>
  <si>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</si>
  <si>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</si>
  <si>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</si>
  <si>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</si>
  <si>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</si>
  <si>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</si>
  <si>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</si>
  <si>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</si>
  <si>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</si>
  <si>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</si>
  <si>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</si>
  <si>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</si>
  <si>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</si>
  <si>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</si>
  <si>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</si>
  <si>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</si>
  <si>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</si>
  <si>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</si>
  <si>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</si>
  <si>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</si>
  <si>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</si>
  <si>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</si>
  <si>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</si>
  <si>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</si>
  <si>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</si>
  <si>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</si>
  <si>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</si>
  <si>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</si>
  <si>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</si>
  <si>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</si>
  <si>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</si>
  <si>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</si>
  <si>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</si>
  <si>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</si>
  <si>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</si>
  <si>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</si>
  <si>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</si>
  <si>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</si>
  <si>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</si>
  <si>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</si>
  <si>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</si>
  <si>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</si>
  <si>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</si>
  <si>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</si>
  <si>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</si>
  <si>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</si>
  <si>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</si>
  <si>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</si>
  <si>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</si>
  <si>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</si>
  <si>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</si>
  <si>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</si>
  <si>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</si>
  <si>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</si>
  <si>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</si>
  <si>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</si>
  <si>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</si>
  <si>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</si>
  <si>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</si>
  <si>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</si>
  <si>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</si>
  <si>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</si>
  <si>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</si>
  <si>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</si>
  <si>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</si>
  <si>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</si>
  <si>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</si>
  <si>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</si>
  <si>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</si>
  <si>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</si>
  <si>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</si>
  <si>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</si>
  <si>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</si>
  <si>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</si>
  <si>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</si>
  <si>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</si>
  <si>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</si>
  <si>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</si>
  <si>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</si>
  <si>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</si>
  <si>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</si>
  <si>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</si>
  <si>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</si>
  <si>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</si>
  <si>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</si>
  <si>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</si>
  <si>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</si>
  <si>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</si>
  <si>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</si>
  <si>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</si>
  <si>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</si>
  <si>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</si>
  <si>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</si>
  <si>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</si>
  <si>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</si>
  <si>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</si>
  <si>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</si>
  <si>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</si>
  <si>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</si>
  <si>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</si>
  <si>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</si>
  <si>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</si>
  <si>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</si>
  <si>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</si>
  <si>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</si>
  <si>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</si>
  <si>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</si>
  <si>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</si>
  <si>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</si>
  <si>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</si>
  <si>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</si>
  <si>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</si>
  <si>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</si>
  <si>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</si>
  <si>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</si>
  <si>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</si>
  <si>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</si>
  <si>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</si>
  <si>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</si>
  <si>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</si>
  <si>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</si>
  <si>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</si>
  <si>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</si>
  <si>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</si>
  <si>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</si>
  <si>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</si>
  <si>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</si>
  <si>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</si>
  <si>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</si>
  <si>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</si>
  <si>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</si>
  <si>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</si>
  <si>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</si>
  <si>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</si>
  <si>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</si>
  <si>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</si>
  <si>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</si>
  <si>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</si>
  <si>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</si>
  <si>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</si>
  <si>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</si>
  <si>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</si>
  <si>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</si>
  <si>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</si>
  <si>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</si>
  <si>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</si>
  <si>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</si>
  <si>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</si>
  <si>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</si>
  <si>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</si>
  <si>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</si>
  <si>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</si>
  <si>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</si>
  <si>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</si>
  <si>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</si>
  <si>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</si>
  <si>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</si>
  <si>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</si>
  <si>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</si>
  <si>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</si>
  <si>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</si>
  <si>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</si>
  <si>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</si>
  <si>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</si>
  <si>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</si>
  <si>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</si>
  <si>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</si>
  <si>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</si>
  <si>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</si>
  <si>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</si>
  <si>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</si>
  <si>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</si>
  <si>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</si>
  <si>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</si>
  <si>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</si>
  <si>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</si>
  <si>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</si>
  <si>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</si>
  <si>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</si>
  <si>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</si>
  <si>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</si>
  <si>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</si>
  <si>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</si>
  <si>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</si>
  <si>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</si>
  <si>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</si>
  <si>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</si>
  <si>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</si>
  <si>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</si>
  <si>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</si>
  <si>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</si>
  <si>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</si>
  <si>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</si>
  <si>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</si>
  <si>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</si>
  <si>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</si>
  <si>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</si>
  <si>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</si>
  <si>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</si>
  <si>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</si>
  <si>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</si>
  <si>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</si>
  <si>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</si>
  <si>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</si>
  <si>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</si>
  <si>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</si>
  <si>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</si>
  <si>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</si>
  <si>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</si>
  <si>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</si>
  <si>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</si>
  <si>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</si>
  <si>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</si>
  <si>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</si>
  <si>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</si>
  <si>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</si>
  <si>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</si>
  <si>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</si>
  <si>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</si>
  <si>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</si>
  <si>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</si>
  <si>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</si>
  <si>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</si>
  <si>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</si>
  <si>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</si>
  <si>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</si>
  <si>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</si>
  <si>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</si>
  <si>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</si>
  <si>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</si>
  <si>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</si>
  <si>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</si>
  <si>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</si>
  <si>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</si>
  <si>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</si>
  <si>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</si>
  <si>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</si>
  <si>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</si>
  <si>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</si>
  <si>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</si>
  <si>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</si>
  <si>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</si>
  <si>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</si>
  <si>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</si>
  <si>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</si>
  <si>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</si>
  <si>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</si>
  <si>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</si>
  <si>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</si>
  <si>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</si>
  <si>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</si>
  <si>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</si>
  <si>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</si>
  <si>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</si>
  <si>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</si>
  <si>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</si>
  <si>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</si>
  <si>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</si>
  <si>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</si>
  <si>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</si>
  <si>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</si>
  <si>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</si>
  <si>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</si>
  <si>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</si>
  <si>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</si>
  <si>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</si>
  <si>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</si>
  <si>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</si>
  <si>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</si>
  <si>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</si>
  <si>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</si>
  <si>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</si>
  <si>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</si>
  <si>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</si>
  <si>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</si>
  <si>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</si>
  <si>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</si>
  <si>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</si>
  <si>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</si>
  <si>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</si>
  <si>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</si>
  <si>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</si>
  <si>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</si>
  <si>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</si>
  <si>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</si>
  <si>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</si>
  <si>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</si>
  <si>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</si>
  <si>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</si>
  <si>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</si>
  <si>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</si>
  <si>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</si>
  <si>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</si>
  <si>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</si>
  <si>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</si>
  <si>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</si>
  <si>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</si>
  <si>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</si>
  <si>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</si>
  <si>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</si>
  <si>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</si>
  <si>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</si>
  <si>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</si>
  <si>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</si>
  <si>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</si>
  <si>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</si>
  <si>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</si>
  <si>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</si>
  <si>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</si>
  <si>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</si>
  <si>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</si>
  <si>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</si>
  <si>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</si>
  <si>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</si>
  <si>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</si>
  <si>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</si>
  <si>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</si>
  <si>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</si>
  <si>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</si>
  <si>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</si>
  <si>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</si>
  <si>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</si>
  <si>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</si>
  <si>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</si>
  <si>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</si>
  <si>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</si>
  <si>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</si>
  <si>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</si>
  <si>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</si>
  <si>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</si>
  <si>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</si>
  <si>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</si>
  <si>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</si>
  <si>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</si>
  <si>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</si>
  <si>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</si>
  <si>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</si>
  <si>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</si>
  <si>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</si>
  <si>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</si>
  <si>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</si>
  <si>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</si>
  <si>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</si>
  <si>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</si>
  <si>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</si>
  <si>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</si>
  <si>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</si>
  <si>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</si>
  <si>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</si>
  <si>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</si>
  <si>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</si>
  <si>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</si>
  <si>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</si>
  <si>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</si>
  <si>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</si>
  <si>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</si>
  <si>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</si>
  <si>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</si>
  <si>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</si>
  <si>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</si>
  <si>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</si>
  <si>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</si>
  <si>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</si>
  <si>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</si>
  <si>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</si>
  <si>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</si>
  <si>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</si>
  <si>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</si>
  <si>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</si>
  <si>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</si>
  <si>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</si>
  <si>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</si>
  <si>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</si>
  <si>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</si>
  <si>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</si>
  <si>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</si>
  <si>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</si>
  <si>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</si>
  <si>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</si>
  <si>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</si>
  <si>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</si>
  <si>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</si>
  <si>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</si>
  <si>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</si>
  <si>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</si>
  <si>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</si>
  <si>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</si>
  <si>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</si>
  <si>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</si>
  <si>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</si>
  <si>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</si>
  <si>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</si>
  <si>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</si>
  <si>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</si>
  <si>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</si>
  <si>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</si>
  <si>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</si>
  <si>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</si>
  <si>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</si>
  <si>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</si>
  <si>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</si>
  <si>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</si>
  <si>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</si>
  <si>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</si>
  <si>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</si>
  <si>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</si>
  <si>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</si>
  <si>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</si>
  <si>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</si>
  <si>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</si>
  <si>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</si>
  <si>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</si>
  <si>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</si>
  <si>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</si>
  <si>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</si>
  <si>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</si>
  <si>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</si>
  <si>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</si>
  <si>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</si>
  <si>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</si>
  <si>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</si>
  <si>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</si>
  <si>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</si>
  <si>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</si>
  <si>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</si>
  <si>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</si>
  <si>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</si>
  <si>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</si>
  <si>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</si>
  <si>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</si>
  <si>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</si>
  <si>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</si>
  <si>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</si>
  <si>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</si>
  <si>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</si>
  <si>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</si>
  <si>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</si>
  <si>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</si>
  <si>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</si>
  <si>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</si>
  <si>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</si>
  <si>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</si>
  <si>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</si>
  <si>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</si>
  <si>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</si>
  <si>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</si>
  <si>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</si>
  <si>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</si>
  <si>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</si>
  <si>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</si>
  <si>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</si>
  <si>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</si>
  <si>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</si>
  <si>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</si>
  <si>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</si>
  <si>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</si>
  <si>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</si>
  <si>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</si>
  <si>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</si>
  <si>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</si>
  <si>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</si>
  <si>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</si>
  <si>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</si>
  <si>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</si>
  <si>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</si>
  <si>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</si>
  <si>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</si>
  <si>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</si>
  <si>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</si>
  <si>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</si>
  <si>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</si>
  <si>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</si>
  <si>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</si>
  <si>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</si>
  <si>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</si>
  <si>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</si>
  <si>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</si>
  <si>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</si>
  <si>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</si>
  <si>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</si>
  <si>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</si>
  <si>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</si>
  <si>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</si>
  <si>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</si>
  <si>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</si>
  <si>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</si>
  <si>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</si>
  <si>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</si>
  <si>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</si>
  <si>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</si>
  <si>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</si>
  <si>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</si>
  <si>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</si>
  <si>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</si>
  <si>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</si>
  <si>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</si>
  <si>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</si>
  <si>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</si>
  <si>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</si>
  <si>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</si>
  <si>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</si>
  <si>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</si>
  <si>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</si>
  <si>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</si>
  <si>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</si>
  <si>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</si>
  <si>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</si>
  <si>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</si>
  <si>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</si>
  <si>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</si>
  <si>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</si>
  <si>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</si>
  <si>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</si>
  <si>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</si>
  <si>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</si>
  <si>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</si>
  <si>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</si>
  <si>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</si>
  <si>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</si>
  <si>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</si>
  <si>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</si>
  <si>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</si>
  <si>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</si>
  <si>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</si>
  <si>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</si>
  <si>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</si>
  <si>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</si>
  <si>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</si>
  <si>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</si>
  <si>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</si>
  <si>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</si>
  <si>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</si>
  <si>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</si>
  <si>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</si>
  <si>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</si>
  <si>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</si>
  <si>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</si>
  <si>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</si>
  <si>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</si>
  <si>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</si>
  <si>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</si>
  <si>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</si>
  <si>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</si>
  <si>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</si>
  <si>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</si>
  <si>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</si>
  <si>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</si>
  <si>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</si>
  <si>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</si>
  <si>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</si>
  <si>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</si>
  <si>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</si>
  <si>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</si>
  <si>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</si>
  <si>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</si>
  <si>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</si>
  <si>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</si>
  <si>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</si>
  <si>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</si>
  <si>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</si>
  <si>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</si>
  <si>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</si>
  <si>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</si>
  <si>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</si>
  <si>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</si>
  <si>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</si>
  <si>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</si>
  <si>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</si>
  <si>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</si>
  <si>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</si>
  <si>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</si>
  <si>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</si>
  <si>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</si>
  <si>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</si>
  <si>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</si>
  <si>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</si>
  <si>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</si>
  <si>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</si>
  <si>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</si>
  <si>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</si>
  <si>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</si>
  <si>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</si>
  <si>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</si>
  <si>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</si>
  <si>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</si>
  <si>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</si>
  <si>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</si>
  <si>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</si>
  <si>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</si>
  <si>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</si>
  <si>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</si>
  <si>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</si>
  <si>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</si>
  <si>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</si>
  <si>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</si>
  <si>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</si>
  <si>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</si>
  <si>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</si>
  <si>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</si>
  <si>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</si>
  <si>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</si>
  <si>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</si>
  <si>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</si>
  <si>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</si>
  <si>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</si>
  <si>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</si>
  <si>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</si>
  <si>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</si>
  <si>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</si>
  <si>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</si>
  <si>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</si>
  <si>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</si>
  <si>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</si>
  <si>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</si>
  <si>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</si>
  <si>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</si>
  <si>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</si>
  <si>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</si>
  <si>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</si>
  <si>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</si>
  <si>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</si>
  <si>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</si>
  <si>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</si>
  <si>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</si>
  <si>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</si>
  <si>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</si>
  <si>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</si>
  <si>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</si>
  <si>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</si>
  <si>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</si>
  <si>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</si>
  <si>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</si>
  <si>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</si>
  <si>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</si>
  <si>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</si>
  <si>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</si>
  <si>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</si>
  <si>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</si>
  <si>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</si>
  <si>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</si>
  <si>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</si>
  <si>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</si>
  <si>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</si>
  <si>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</si>
  <si>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</si>
  <si>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</si>
  <si>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</si>
  <si>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</si>
  <si>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</si>
  <si>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</si>
  <si>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</si>
  <si>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</si>
  <si>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</si>
  <si>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</si>
  <si>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</si>
  <si>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</si>
  <si>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</si>
  <si>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</si>
  <si>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</si>
  <si>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</si>
  <si>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</si>
  <si>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</si>
  <si>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</si>
  <si>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</si>
  <si>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</si>
  <si>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</si>
  <si>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</si>
  <si>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</si>
  <si>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</si>
  <si>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</si>
  <si>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</si>
  <si>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</si>
  <si>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</si>
  <si>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</si>
  <si>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</si>
  <si>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</si>
  <si>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</si>
  <si>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</si>
  <si>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</si>
  <si>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</si>
  <si>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</si>
  <si>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</si>
  <si>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</si>
  <si>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</si>
  <si>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</si>
  <si>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</si>
  <si>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</si>
  <si>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</si>
  <si>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</si>
  <si>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</si>
  <si>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</si>
  <si>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</si>
  <si>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</si>
  <si>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</si>
  <si>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</si>
  <si>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</si>
  <si>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</si>
  <si>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</si>
  <si>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</si>
  <si>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</si>
  <si>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</si>
  <si>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</si>
  <si>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</si>
  <si>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</si>
  <si>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</si>
  <si>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</si>
  <si>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</si>
  <si>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</si>
  <si>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</si>
  <si>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</si>
  <si>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</si>
  <si>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</si>
  <si>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</si>
  <si>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</si>
  <si>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</si>
  <si>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</si>
  <si>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</si>
  <si>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</si>
  <si>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</si>
  <si>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</si>
  <si>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</si>
  <si>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</si>
  <si>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</si>
  <si>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</si>
  <si>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</si>
  <si>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</si>
  <si>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</si>
  <si>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</si>
  <si>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</si>
  <si>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</si>
  <si>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</si>
  <si>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</si>
  <si>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</si>
  <si>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</si>
  <si>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</si>
  <si>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</si>
  <si>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</si>
  <si>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</si>
  <si>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</si>
  <si>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</si>
  <si>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</si>
  <si>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</si>
  <si>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</si>
  <si>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</si>
  <si>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</si>
  <si>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</si>
  <si>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</si>
  <si>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</si>
  <si>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</si>
  <si>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</si>
  <si>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</si>
  <si>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</si>
  <si>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</si>
  <si>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</si>
  <si>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</si>
  <si>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</si>
  <si>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</si>
  <si>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</si>
  <si>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</si>
  <si>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</si>
  <si>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</si>
  <si>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</si>
  <si>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</si>
  <si>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</si>
  <si>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</si>
  <si>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</si>
  <si>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</si>
  <si>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</si>
  <si>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</si>
  <si>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</si>
  <si>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</si>
  <si>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</si>
  <si>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</si>
  <si>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</si>
  <si>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</si>
  <si>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</si>
  <si>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</si>
  <si>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</si>
  <si>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</si>
  <si>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</si>
  <si>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</si>
  <si>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</si>
  <si>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</si>
  <si>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</si>
  <si>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</si>
  <si>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</si>
  <si>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</si>
  <si>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</si>
  <si>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</si>
  <si>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</si>
  <si>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</si>
  <si>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</si>
  <si>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</si>
  <si>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</si>
  <si>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</si>
  <si>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</si>
  <si>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</si>
  <si>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</si>
  <si>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</si>
  <si>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</si>
  <si>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</si>
  <si>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</si>
  <si>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</si>
  <si>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</si>
  <si>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</si>
  <si>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</si>
  <si>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</si>
  <si>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</si>
  <si>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</si>
  <si>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</si>
  <si>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</si>
  <si>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</si>
  <si>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</si>
  <si>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</si>
  <si>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</si>
  <si>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</si>
  <si>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</si>
  <si>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</si>
  <si>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</si>
  <si>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</si>
  <si>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</si>
  <si>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</si>
  <si>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</si>
  <si>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</si>
  <si>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</si>
  <si>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</si>
  <si>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</si>
  <si>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</si>
  <si>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</si>
  <si>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</si>
  <si>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</si>
  <si>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</si>
  <si>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</si>
  <si>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</si>
  <si>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</si>
  <si>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</si>
  <si>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</si>
  <si>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</si>
  <si>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</si>
  <si>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</si>
  <si>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</si>
  <si>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</si>
  <si>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</si>
  <si>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</si>
  <si>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</si>
  <si>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</si>
  <si>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</si>
  <si>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</si>
  <si>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</si>
  <si>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</si>
  <si>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</si>
  <si>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</si>
  <si>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</si>
  <si>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</si>
  <si>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</si>
  <si>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</si>
  <si>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</si>
  <si>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</si>
  <si>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</si>
  <si>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</si>
  <si>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</si>
  <si>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</si>
  <si>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</si>
  <si>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</si>
  <si>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</si>
  <si>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</si>
  <si>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</si>
  <si>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</si>
  <si>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</si>
  <si>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</si>
  <si>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</si>
  <si>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</si>
  <si>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</si>
  <si>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</si>
  <si>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</si>
  <si>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</si>
  <si>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</si>
  <si>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</si>
  <si>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</si>
  <si>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</si>
  <si>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</si>
  <si>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</si>
  <si>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</si>
  <si>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</si>
  <si>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</si>
  <si>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</si>
  <si>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</si>
  <si>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</si>
  <si>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</si>
  <si>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</si>
  <si>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</si>
  <si>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</si>
  <si>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</si>
  <si>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</si>
  <si>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</si>
  <si>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</si>
  <si>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</si>
  <si>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</si>
  <si>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</si>
  <si>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</si>
  <si>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</si>
  <si>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</si>
  <si>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</si>
  <si>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</si>
  <si>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</si>
  <si>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</si>
  <si>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</si>
  <si>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</si>
  <si>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</si>
  <si>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</si>
  <si>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</si>
  <si>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</si>
  <si>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</si>
  <si>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</si>
  <si>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</si>
  <si>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</si>
  <si>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</si>
  <si>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</si>
  <si>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</si>
  <si>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</si>
  <si>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</si>
  <si>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</si>
  <si>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</si>
  <si>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</si>
  <si>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</si>
  <si>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</si>
  <si>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</si>
  <si>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</si>
  <si>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</si>
  <si>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</si>
  <si>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</si>
  <si>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</si>
  <si>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</si>
  <si>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</si>
  <si>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</si>
  <si>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</si>
  <si>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</si>
  <si>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</si>
  <si>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</si>
  <si>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</si>
  <si>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</si>
  <si>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</si>
  <si>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</si>
  <si>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</si>
  <si>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</si>
  <si>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</si>
  <si>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</si>
  <si>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</si>
  <si>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</si>
  <si>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</si>
  <si>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</si>
  <si>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</si>
  <si>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</si>
  <si>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</si>
  <si>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</si>
  <si>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</si>
  <si>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</si>
  <si>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</si>
  <si>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</si>
  <si>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</si>
  <si>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</si>
  <si>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</si>
  <si>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</si>
  <si>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</si>
  <si>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</si>
  <si>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</si>
  <si>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</si>
  <si>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</si>
  <si>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</si>
  <si>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</si>
  <si>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</si>
  <si>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</si>
  <si>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</si>
  <si>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</si>
  <si>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</si>
  <si>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</si>
  <si>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</si>
  <si>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</si>
  <si>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</si>
  <si>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</si>
  <si>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</si>
  <si>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</si>
  <si>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</si>
  <si>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</si>
  <si>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</si>
  <si>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</si>
  <si>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</si>
  <si>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</si>
  <si>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</si>
  <si>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</si>
  <si>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</si>
  <si>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</si>
  <si>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</si>
  <si>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</si>
  <si>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</si>
  <si>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</si>
  <si>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</si>
  <si>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</si>
  <si>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</si>
  <si>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</si>
  <si>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</si>
  <si>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</si>
  <si>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</si>
  <si>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</si>
  <si>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</si>
  <si>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</si>
  <si>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</si>
  <si>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</si>
  <si>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</si>
  <si>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</si>
  <si>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</si>
  <si>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</si>
  <si>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</si>
  <si>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</si>
  <si>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</si>
  <si>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</si>
  <si>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</si>
  <si>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</si>
  <si>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</si>
  <si>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</si>
  <si>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</si>
  <si>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</si>
  <si>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</si>
  <si>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</si>
  <si>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</si>
  <si>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</si>
  <si>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</si>
  <si>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</si>
  <si>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</si>
  <si>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</si>
  <si>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</si>
  <si>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</si>
  <si>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</si>
  <si>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</si>
  <si>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</si>
  <si>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</si>
  <si>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</si>
  <si>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</si>
  <si>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</si>
  <si>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</si>
  <si>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</si>
  <si>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</si>
  <si>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</si>
  <si>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</si>
  <si>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</si>
  <si>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</si>
  <si>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</si>
  <si>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</si>
  <si>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</si>
  <si>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</si>
  <si>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</si>
  <si>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</si>
  <si>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</si>
  <si>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</si>
  <si>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</si>
  <si>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</si>
  <si>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</si>
  <si>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</si>
  <si>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</si>
  <si>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</si>
  <si>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</si>
  <si>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</si>
  <si>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</si>
  <si>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</si>
  <si>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</si>
  <si>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</si>
  <si>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</si>
  <si>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</si>
  <si>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</si>
  <si>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</si>
  <si>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</si>
  <si>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</si>
  <si>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</si>
  <si>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</si>
  <si>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</si>
  <si>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</si>
  <si>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</si>
  <si>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</si>
  <si>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</si>
  <si>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</si>
  <si>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</si>
  <si>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</si>
  <si>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</si>
  <si>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</si>
  <si>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</si>
  <si>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</si>
  <si>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</si>
  <si>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</si>
  <si>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</si>
  <si>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</si>
  <si>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</si>
  <si>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</si>
  <si>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</si>
  <si>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</si>
  <si>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</si>
  <si>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</si>
  <si>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</si>
  <si>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</si>
  <si>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</si>
  <si>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</si>
  <si>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</si>
  <si>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</si>
  <si>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</si>
  <si>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</si>
  <si>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</si>
  <si>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</si>
  <si>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</si>
  <si>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</si>
  <si>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</si>
  <si>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</si>
  <si>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</si>
  <si>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</si>
  <si>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</si>
  <si>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</si>
  <si>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</si>
  <si>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</si>
  <si>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</si>
  <si>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</si>
  <si>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</si>
  <si>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</si>
  <si>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</si>
  <si>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</si>
  <si>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</si>
  <si>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</si>
  <si>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</si>
  <si>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</si>
  <si>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</si>
  <si>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</si>
  <si>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</si>
  <si>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</si>
  <si>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</si>
  <si>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</si>
  <si>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</si>
  <si>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</si>
  <si>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</si>
  <si>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</si>
  <si>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</si>
  <si>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</si>
  <si>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</si>
  <si>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</si>
  <si>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</si>
  <si>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</si>
  <si>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</si>
  <si>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</si>
  <si>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</si>
  <si>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</si>
  <si>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</si>
  <si>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</si>
  <si>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</si>
  <si>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</si>
  <si>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</si>
  <si>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</si>
  <si>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</si>
  <si>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</si>
  <si>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</si>
  <si>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</si>
  <si>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</si>
  <si>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</si>
  <si>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</si>
  <si>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</si>
  <si>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</si>
  <si>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</si>
  <si>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</si>
  <si>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</si>
  <si>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</si>
  <si>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</si>
  <si>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</si>
  <si>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</si>
  <si>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</si>
  <si>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</si>
  <si>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</si>
  <si>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</si>
  <si>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</si>
  <si>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</si>
  <si>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</si>
  <si>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</si>
  <si>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</si>
  <si>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</si>
  <si>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</si>
  <si>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</si>
  <si>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</si>
  <si>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</si>
  <si>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</si>
  <si>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</si>
  <si>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</si>
  <si>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</si>
  <si>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</si>
  <si>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</si>
  <si>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</si>
  <si>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</si>
  <si>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</si>
  <si>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</si>
  <si>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</si>
  <si>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</si>
  <si>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</si>
  <si>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</si>
  <si>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</si>
  <si>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</si>
  <si>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</si>
  <si>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</si>
  <si>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</si>
  <si>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</si>
  <si>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</si>
  <si>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</si>
  <si>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</si>
  <si>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</si>
  <si>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</si>
  <si>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</si>
  <si>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</si>
  <si>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</si>
  <si>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</si>
  <si>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</si>
  <si>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</si>
  <si>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</si>
  <si>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</si>
  <si>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</si>
  <si>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</si>
  <si>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</si>
  <si>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</si>
  <si>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</si>
  <si>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</si>
  <si>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</si>
  <si>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</si>
  <si>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</si>
  <si>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</si>
  <si>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</si>
  <si>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</si>
  <si>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</si>
  <si>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</si>
  <si>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</si>
  <si>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</si>
  <si>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</si>
  <si>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</si>
  <si>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</si>
  <si>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</si>
  <si>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</si>
  <si>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</si>
  <si>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</si>
  <si>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</si>
  <si>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</si>
  <si>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</si>
  <si>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</si>
  <si>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</si>
  <si>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</si>
  <si>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</si>
  <si>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</si>
  <si>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</si>
  <si>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</si>
  <si>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</si>
  <si>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</si>
  <si>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</si>
  <si>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</si>
  <si>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</si>
  <si>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</si>
  <si>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</si>
  <si>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</si>
  <si>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</si>
  <si>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</si>
  <si>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</si>
  <si>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</si>
  <si>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</si>
  <si>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</si>
  <si>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</si>
  <si>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</si>
  <si>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</si>
  <si>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</si>
  <si>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</si>
  <si>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</si>
  <si>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</si>
  <si>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</si>
  <si>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</si>
  <si>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</si>
  <si>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</si>
  <si>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</si>
  <si>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</si>
  <si>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</si>
  <si>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</si>
  <si>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</si>
  <si>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</si>
  <si>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</si>
  <si>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</si>
  <si>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</si>
  <si>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</si>
  <si>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</si>
  <si>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</si>
  <si>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</si>
  <si>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</si>
  <si>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</si>
  <si>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</si>
  <si>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</si>
  <si>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</si>
  <si>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</si>
  <si>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</si>
  <si>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</si>
  <si>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</si>
  <si>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</si>
  <si>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</si>
  <si>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</si>
  <si>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</si>
  <si>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</si>
  <si>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</si>
  <si>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</si>
  <si>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</si>
  <si>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</si>
  <si>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</si>
  <si>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</si>
  <si>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</si>
  <si>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</si>
  <si>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</si>
  <si>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</si>
  <si>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</si>
  <si>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</si>
  <si>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</si>
  <si>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</si>
  <si>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</si>
  <si>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</si>
  <si>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</si>
  <si>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</si>
  <si>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</si>
  <si>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</si>
  <si>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</si>
  <si>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</si>
  <si>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</si>
  <si>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</si>
  <si>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</si>
  <si>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</si>
  <si>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</si>
  <si>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</si>
  <si>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</si>
  <si>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</si>
  <si>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</si>
  <si>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</si>
  <si>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</si>
  <si>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</si>
  <si>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</si>
  <si>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</si>
  <si>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</si>
  <si>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</si>
  <si>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</si>
  <si>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</si>
  <si>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</si>
  <si>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</si>
  <si>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</si>
  <si>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</si>
  <si>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</si>
  <si>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</si>
  <si>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</si>
  <si>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</si>
  <si>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</si>
  <si>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</si>
  <si>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</si>
  <si>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</si>
  <si>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</si>
  <si>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</si>
  <si>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</si>
  <si>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</si>
  <si>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</si>
  <si>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</si>
  <si>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</si>
  <si>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</si>
  <si>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</si>
  <si>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</si>
  <si>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</si>
  <si>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</si>
  <si>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</si>
  <si>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</si>
  <si>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</si>
  <si>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</si>
  <si>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</si>
  <si>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</si>
  <si>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</si>
  <si>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</si>
  <si>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</si>
  <si>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</si>
  <si>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</si>
  <si>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</si>
  <si>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</si>
  <si>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</si>
  <si>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</si>
  <si>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</si>
  <si>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</si>
  <si>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</si>
  <si>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</si>
  <si>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</si>
  <si>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</si>
  <si>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</si>
  <si>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</si>
  <si>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</si>
  <si>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</si>
  <si>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</si>
  <si>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</si>
  <si>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</si>
  <si>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</si>
  <si>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</si>
  <si>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</si>
  <si>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</si>
  <si>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</si>
  <si>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</si>
  <si>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</si>
  <si>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</si>
  <si>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</si>
  <si>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</si>
  <si>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</si>
  <si>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</si>
  <si>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</si>
  <si>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</si>
  <si>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</si>
  <si>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</si>
  <si>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</si>
  <si>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</si>
  <si>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</si>
  <si>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</si>
  <si>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</si>
  <si>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</si>
  <si>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</si>
  <si>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</si>
  <si>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</si>
  <si>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</si>
  <si>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</si>
  <si>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</si>
  <si>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</si>
  <si>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</si>
  <si>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</si>
  <si>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</si>
  <si>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</si>
  <si>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</si>
  <si>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</si>
  <si>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</si>
  <si>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</si>
  <si>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</si>
  <si>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</si>
  <si>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</si>
  <si>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</si>
  <si>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</si>
  <si>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</si>
  <si>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</si>
  <si>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</si>
  <si>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</si>
  <si>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</si>
  <si>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</si>
  <si>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</si>
  <si>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</si>
  <si>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</si>
  <si>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</si>
  <si>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</si>
  <si>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</si>
  <si>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</si>
  <si>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</si>
  <si>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</si>
  <si>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</si>
  <si>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</si>
  <si>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</si>
  <si>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</si>
  <si>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</si>
  <si>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</si>
  <si>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</si>
  <si>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</si>
  <si>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</si>
  <si>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</si>
  <si>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</si>
  <si>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</si>
  <si>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</si>
  <si>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</si>
  <si>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</si>
  <si>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</si>
  <si>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</si>
  <si>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</si>
  <si>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</si>
  <si>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</si>
  <si>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</si>
  <si>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</si>
  <si>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</si>
  <si>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</si>
  <si>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</si>
  <si>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</si>
  <si>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</si>
  <si>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</si>
  <si>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</si>
  <si>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</si>
  <si>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</si>
  <si>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</si>
  <si>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</si>
  <si>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</si>
  <si>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</si>
  <si>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</si>
  <si>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</si>
  <si>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</si>
  <si>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</si>
  <si>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</si>
  <si>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</si>
  <si>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</si>
  <si>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</si>
  <si>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</si>
  <si>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</si>
  <si>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</si>
  <si>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</si>
  <si>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</si>
  <si>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</si>
  <si>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</si>
  <si>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</si>
  <si>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</si>
  <si>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</si>
  <si>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</si>
  <si>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</si>
  <si>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</si>
  <si>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</si>
  <si>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</si>
  <si>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</si>
  <si>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</si>
  <si>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</si>
  <si>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</si>
  <si>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</si>
  <si>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</si>
  <si>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</si>
  <si>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</si>
  <si>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</si>
  <si>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</si>
  <si>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</si>
  <si>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</si>
  <si>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</si>
  <si>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</si>
  <si>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</si>
  <si>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</si>
  <si>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</si>
  <si>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</si>
  <si>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</si>
  <si>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</si>
  <si>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</si>
  <si>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</si>
  <si>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</si>
  <si>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</si>
  <si>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</si>
  <si>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</si>
  <si>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</si>
  <si>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</si>
  <si>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</si>
  <si>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</si>
  <si>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</si>
  <si>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</si>
  <si>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</si>
  <si>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</si>
  <si>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</si>
  <si>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</si>
  <si>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</si>
  <si>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</si>
  <si>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</si>
  <si>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</si>
  <si>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</si>
  <si>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</si>
  <si>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</si>
  <si>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</si>
  <si>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</si>
  <si>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</si>
  <si>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</si>
  <si>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</si>
  <si>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</si>
  <si>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</si>
  <si>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</si>
  <si>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</si>
  <si>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</si>
  <si>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</si>
  <si>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</si>
  <si>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</si>
  <si>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</si>
  <si>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</si>
  <si>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</si>
  <si>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</si>
  <si>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</si>
  <si>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</si>
  <si>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</si>
  <si>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</si>
  <si>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</si>
  <si>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</si>
  <si>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</si>
  <si>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</si>
  <si>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</si>
  <si>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</si>
  <si>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</si>
  <si>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</si>
  <si>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</si>
  <si>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</si>
  <si>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</si>
  <si>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</si>
  <si>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</si>
  <si>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</si>
  <si>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</si>
  <si>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</si>
  <si>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</si>
  <si>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</si>
  <si>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</si>
  <si>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</si>
  <si>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</si>
  <si>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</si>
  <si>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</si>
  <si>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</si>
  <si>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</si>
  <si>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</si>
  <si>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</si>
  <si>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</si>
  <si>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</si>
  <si>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</si>
  <si>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</si>
  <si>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</si>
  <si>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</si>
  <si>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</si>
  <si>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</si>
  <si>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</si>
  <si>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</si>
  <si>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</si>
  <si>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</si>
  <si>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</si>
  <si>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</si>
  <si>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</si>
  <si>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</si>
  <si>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</si>
  <si>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</si>
  <si>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</si>
  <si>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</si>
  <si>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</si>
  <si>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</si>
  <si>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</si>
  <si>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</si>
  <si>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</si>
  <si>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</si>
  <si>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</si>
  <si>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</si>
  <si>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</si>
  <si>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</si>
  <si>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</si>
  <si>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</si>
  <si>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</si>
  <si>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</si>
  <si>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</si>
  <si>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</si>
  <si>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</si>
  <si>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</si>
  <si>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</si>
  <si>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</si>
  <si>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</si>
  <si>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</si>
  <si>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</si>
  <si>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</si>
  <si>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</si>
  <si>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</si>
  <si>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</si>
  <si>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</si>
  <si>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</si>
  <si>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</si>
  <si>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</si>
  <si>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</si>
  <si>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</si>
  <si>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</si>
  <si>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</si>
  <si>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</si>
  <si>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</si>
  <si>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</si>
  <si>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</si>
  <si>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</si>
  <si>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</si>
  <si>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</si>
  <si>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</si>
  <si>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</si>
  <si>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</si>
  <si>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</si>
  <si>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</si>
  <si>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</si>
  <si>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</si>
  <si>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</si>
  <si>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</si>
  <si>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</si>
  <si>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</si>
  <si>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</si>
  <si>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</si>
  <si>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</si>
  <si>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</si>
  <si>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</si>
  <si>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</si>
  <si>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</si>
  <si>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</si>
  <si>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</si>
  <si>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</si>
  <si>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</si>
  <si>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</si>
  <si>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</si>
  <si>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</si>
  <si>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</si>
  <si>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</si>
  <si>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</si>
  <si>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</si>
  <si>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</si>
  <si>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</si>
  <si>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</si>
  <si>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</si>
  <si>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</si>
  <si>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</si>
  <si>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</si>
  <si>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</si>
  <si>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</si>
  <si>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</si>
  <si>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</si>
  <si>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</si>
  <si>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</si>
  <si>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</si>
  <si>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</si>
  <si>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</si>
  <si>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</si>
  <si>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</si>
  <si>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</si>
  <si>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</si>
  <si>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</si>
  <si>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</si>
  <si>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</si>
  <si>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</si>
  <si>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</si>
  <si>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</si>
  <si>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</si>
  <si>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</si>
  <si>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</si>
  <si>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</si>
  <si>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</si>
  <si>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</si>
  <si>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</si>
  <si>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</si>
  <si>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</si>
  <si>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</si>
  <si>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</si>
  <si>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</si>
  <si>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</si>
  <si>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</si>
  <si>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</si>
  <si>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</si>
  <si>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</si>
  <si>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</si>
  <si>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</si>
  <si>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</si>
  <si>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</si>
  <si>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</si>
  <si>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</si>
  <si>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</si>
  <si>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</si>
  <si>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</si>
  <si>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</si>
  <si>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</si>
  <si>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</si>
  <si>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</si>
  <si>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</si>
  <si>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</si>
  <si>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</si>
  <si>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</si>
  <si>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</si>
  <si>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</si>
  <si>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</si>
  <si>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</si>
  <si>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</si>
  <si>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</si>
  <si>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</si>
  <si>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</si>
  <si>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</si>
  <si>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</si>
  <si>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</si>
  <si>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</si>
  <si>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</si>
  <si>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</si>
  <si>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</si>
  <si>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</si>
  <si>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</si>
  <si>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</si>
  <si>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</si>
  <si>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</si>
  <si>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</si>
  <si>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</si>
  <si>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</si>
  <si>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</si>
  <si>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</si>
  <si>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</si>
  <si>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</si>
  <si>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</si>
  <si>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</si>
  <si>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</si>
  <si>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</si>
  <si>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</si>
  <si>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</si>
  <si>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</si>
  <si>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</si>
  <si>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</si>
  <si>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</si>
  <si>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</si>
  <si>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</si>
  <si>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</si>
  <si>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</si>
  <si>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</si>
  <si>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</si>
  <si>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</si>
  <si>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</si>
  <si>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</si>
  <si>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</si>
  <si>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</si>
  <si>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</si>
  <si>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</si>
  <si>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</si>
  <si>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</si>
  <si>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</si>
  <si>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</si>
  <si>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</si>
  <si>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</si>
  <si>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</si>
  <si>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</si>
  <si>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</si>
  <si>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</si>
  <si>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</si>
  <si>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</si>
  <si>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</si>
  <si>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</si>
  <si>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</si>
  <si>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</si>
  <si>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</si>
  <si>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</si>
  <si>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</si>
  <si>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</si>
  <si>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</si>
  <si>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</si>
  <si>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</si>
  <si>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</si>
  <si>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</si>
  <si>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</si>
  <si>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</si>
  <si>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</si>
  <si>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</si>
  <si>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</si>
  <si>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</si>
  <si>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</si>
  <si>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</si>
  <si>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</si>
  <si>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</si>
  <si>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</si>
  <si>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</si>
  <si>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</si>
  <si>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</si>
  <si>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</si>
  <si>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</si>
  <si>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</si>
  <si>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</si>
  <si>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</si>
  <si>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</si>
  <si>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</si>
  <si>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</si>
  <si>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</si>
  <si>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</si>
  <si>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</si>
  <si>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</si>
  <si>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</si>
  <si>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</si>
  <si>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</si>
  <si>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</si>
  <si>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</si>
  <si>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</si>
  <si>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</si>
  <si>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</si>
  <si>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</si>
  <si>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</si>
  <si>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</si>
  <si>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</si>
  <si>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</si>
  <si>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</si>
  <si>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</si>
  <si>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</si>
  <si>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</si>
  <si>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</si>
  <si>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</si>
  <si>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</si>
  <si>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</si>
  <si>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</si>
  <si>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</si>
  <si>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</si>
  <si>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</si>
  <si>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</si>
  <si>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</si>
  <si>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</si>
  <si>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</si>
  <si>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</si>
  <si>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</si>
  <si>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</si>
  <si>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</si>
  <si>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</si>
  <si>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</si>
  <si>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</si>
  <si>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</si>
  <si>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</si>
  <si>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</si>
  <si>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</si>
  <si>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</si>
  <si>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</si>
  <si>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</si>
  <si>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</si>
  <si>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</si>
  <si>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</si>
  <si>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</si>
  <si>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</si>
  <si>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</si>
  <si>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</si>
  <si>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</si>
  <si>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</si>
  <si>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</si>
  <si>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</si>
  <si>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</si>
  <si>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</si>
  <si>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</si>
  <si>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</si>
  <si>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</si>
  <si>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</si>
  <si>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</si>
  <si>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</si>
  <si>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</si>
  <si>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</si>
  <si>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</si>
  <si>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</si>
  <si>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</si>
  <si>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</si>
  <si>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</si>
  <si>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</si>
  <si>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</si>
  <si>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</si>
  <si>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</si>
  <si>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</si>
  <si>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</si>
  <si>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</si>
  <si>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</si>
  <si>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</si>
  <si>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</si>
  <si>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</si>
  <si>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</si>
  <si>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</si>
  <si>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</si>
  <si>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</si>
  <si>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</si>
  <si>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</si>
  <si>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</si>
  <si>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</si>
  <si>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</si>
  <si>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</si>
  <si>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</si>
  <si>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</si>
  <si>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</si>
  <si>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</si>
  <si>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</si>
  <si>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</si>
  <si>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</si>
  <si>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</si>
  <si>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</si>
  <si>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</si>
  <si>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</si>
  <si>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</si>
  <si>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</si>
  <si>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</si>
  <si>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</si>
  <si>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</si>
  <si>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</si>
  <si>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</si>
  <si>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</si>
  <si>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</si>
  <si>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</si>
  <si>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</si>
  <si>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</si>
  <si>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</si>
  <si>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</si>
  <si>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</si>
  <si>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</si>
  <si>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</si>
  <si>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</si>
  <si>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</si>
  <si>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</si>
  <si>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</si>
  <si>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</si>
  <si>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</si>
  <si>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</si>
  <si>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</si>
  <si>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</si>
  <si>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</si>
  <si>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</si>
  <si>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</si>
  <si>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</si>
  <si>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</si>
  <si>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</si>
  <si>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</si>
  <si>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</si>
  <si>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</si>
  <si>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</si>
  <si>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</si>
  <si>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</si>
  <si>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</si>
  <si>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</si>
  <si>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</si>
  <si>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</si>
  <si>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</si>
  <si>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</si>
  <si>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</si>
  <si>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</si>
  <si>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</si>
  <si>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</si>
  <si>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</si>
  <si>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</si>
  <si>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</si>
  <si>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</si>
  <si>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</si>
  <si>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</si>
  <si>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</si>
  <si>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</si>
  <si>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</si>
  <si>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</si>
  <si>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</si>
  <si>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</si>
  <si>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</si>
  <si>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</si>
  <si>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</si>
  <si>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</si>
  <si>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</si>
  <si>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</si>
  <si>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</si>
  <si>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</si>
  <si>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</si>
  <si>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</si>
  <si>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</si>
  <si>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</si>
  <si>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</si>
  <si>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</si>
  <si>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</si>
  <si>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</si>
  <si>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</si>
  <si>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</si>
  <si>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</si>
  <si>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</si>
  <si>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</si>
  <si>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</si>
  <si>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</si>
  <si>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</si>
  <si>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</si>
  <si>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</si>
  <si>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</si>
  <si>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</si>
  <si>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</si>
  <si>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</si>
  <si>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</si>
  <si>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</si>
  <si>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</si>
  <si>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</si>
  <si>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</si>
  <si>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</si>
  <si>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</si>
  <si>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</si>
  <si>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</si>
  <si>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</si>
  <si>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</si>
  <si>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</si>
  <si>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</si>
  <si>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</si>
  <si>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</si>
  <si>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</si>
  <si>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</si>
  <si>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</si>
  <si>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</si>
  <si>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</si>
  <si>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</si>
  <si>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</si>
  <si>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</si>
  <si>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</si>
  <si>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</si>
  <si>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</si>
  <si>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</si>
  <si>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</si>
  <si>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</si>
  <si>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</si>
  <si>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</si>
  <si>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</si>
  <si>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</si>
  <si>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</si>
  <si>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</si>
  <si>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</si>
  <si>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</si>
  <si>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</si>
  <si>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</si>
  <si>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</si>
  <si>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</si>
  <si>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</si>
  <si>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</si>
  <si>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</si>
  <si>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</si>
  <si>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</si>
  <si>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</si>
  <si>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</si>
  <si>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</si>
  <si>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</si>
  <si>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</si>
  <si>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</si>
  <si>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</si>
  <si>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</si>
  <si>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</si>
  <si>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</si>
  <si>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</si>
  <si>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</si>
  <si>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</si>
  <si>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</si>
  <si>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</si>
  <si>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</si>
  <si>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</si>
  <si>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</si>
  <si>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</si>
  <si>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</si>
  <si>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</si>
  <si>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</si>
  <si>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</si>
  <si>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</si>
  <si>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</si>
  <si>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</si>
  <si>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</si>
  <si>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</si>
  <si>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</si>
  <si>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</si>
  <si>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</si>
  <si>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</si>
  <si>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</si>
  <si>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</si>
  <si>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</si>
  <si>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</si>
  <si>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</si>
  <si>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</si>
  <si>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</si>
  <si>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</si>
  <si>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</si>
  <si>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</si>
  <si>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</si>
  <si>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</si>
  <si>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</si>
  <si>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</si>
  <si>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</si>
  <si>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</si>
  <si>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</si>
  <si>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</si>
  <si>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</si>
  <si>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</si>
  <si>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</si>
  <si>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</si>
  <si>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</si>
  <si>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</si>
  <si>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</si>
  <si>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</si>
  <si>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</si>
  <si>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</si>
  <si>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</si>
  <si>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</si>
  <si>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</si>
  <si>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</si>
  <si>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</si>
  <si>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</si>
  <si>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</si>
  <si>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</si>
  <si>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</si>
  <si>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</si>
  <si>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</si>
  <si>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</si>
  <si>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</si>
  <si>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</si>
  <si>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</si>
  <si>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</si>
  <si>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</si>
  <si>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</si>
  <si>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</si>
  <si>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</si>
  <si>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</si>
  <si>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</si>
  <si>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</si>
  <si>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</si>
  <si>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</si>
  <si>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</si>
  <si>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</si>
  <si>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</si>
  <si>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</si>
  <si>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</si>
  <si>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</si>
  <si>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</si>
  <si>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</si>
  <si>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</si>
  <si>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</si>
  <si>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</si>
  <si>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</si>
  <si>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</si>
  <si>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</si>
  <si>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</si>
  <si>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</si>
  <si>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</si>
  <si>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</si>
  <si>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</si>
  <si>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</si>
  <si>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</si>
  <si>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</si>
  <si>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</si>
  <si>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</si>
  <si>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</si>
  <si>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</si>
  <si>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</si>
  <si>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</si>
  <si>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</si>
  <si>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</si>
  <si>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</si>
  <si>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</si>
  <si>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</si>
  <si>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</si>
  <si>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</si>
  <si>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</si>
  <si>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</si>
  <si>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</si>
  <si>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</si>
  <si>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</si>
  <si>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</si>
  <si>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</si>
  <si>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</si>
  <si>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</si>
  <si>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</si>
  <si>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</si>
  <si>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</si>
  <si>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</si>
  <si>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</si>
  <si>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</si>
  <si>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</si>
  <si>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</si>
  <si>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</si>
  <si>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</si>
  <si>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</si>
  <si>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</si>
  <si>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</si>
  <si>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</si>
  <si>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</si>
  <si>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</si>
  <si>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</si>
  <si>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</si>
  <si>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</si>
  <si>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</si>
  <si>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</si>
  <si>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</si>
  <si>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</si>
  <si>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</si>
  <si>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</si>
  <si>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</si>
  <si>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</si>
  <si>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</si>
  <si>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</si>
  <si>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</si>
  <si>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</si>
  <si>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</si>
  <si>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</si>
  <si>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</si>
  <si>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</si>
  <si>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</si>
  <si>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</si>
  <si>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</si>
  <si>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</si>
  <si>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</si>
  <si>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</si>
  <si>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</si>
  <si>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</si>
  <si>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</si>
  <si>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</si>
  <si>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</si>
  <si>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</si>
  <si>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</si>
  <si>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</si>
  <si>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</si>
  <si>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</si>
  <si>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</si>
  <si>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</si>
  <si>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</si>
  <si>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</si>
  <si>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</si>
  <si>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</si>
  <si>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</si>
  <si>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</si>
  <si>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</si>
  <si>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</si>
  <si>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</si>
  <si>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</si>
  <si>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</si>
  <si>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</si>
  <si>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</si>
  <si>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</si>
  <si>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</si>
  <si>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</si>
  <si>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</si>
  <si>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</si>
  <si>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</si>
  <si>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</si>
  <si>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</si>
  <si>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</si>
  <si>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</si>
  <si>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</si>
  <si>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</si>
  <si>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</si>
  <si>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</si>
  <si>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</si>
  <si>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</si>
  <si>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</si>
  <si>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</si>
  <si>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</si>
  <si>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</si>
  <si>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</si>
  <si>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</si>
  <si>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</si>
  <si>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</si>
  <si>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</si>
  <si>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</si>
  <si>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</si>
  <si>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</si>
  <si>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</si>
  <si>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</si>
  <si>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</si>
  <si>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</si>
  <si>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</si>
  <si>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</si>
  <si>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</si>
  <si>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</si>
  <si>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</si>
  <si>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</si>
  <si>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</si>
  <si>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</si>
  <si>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</si>
  <si>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</si>
  <si>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</si>
  <si>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</si>
  <si>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</si>
  <si>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</si>
  <si>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</si>
  <si>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</si>
  <si>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</si>
  <si>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</si>
  <si>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</si>
  <si>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</si>
  <si>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</si>
  <si>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</si>
  <si>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</si>
  <si>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</si>
  <si>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</si>
  <si>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</si>
  <si>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</si>
  <si>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</si>
  <si>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</si>
  <si>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</si>
  <si>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</si>
  <si>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</si>
  <si>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</si>
  <si>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</si>
  <si>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</si>
  <si>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</si>
  <si>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</si>
  <si>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</si>
  <si>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</si>
  <si>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</si>
  <si>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</si>
  <si>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</si>
  <si>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</si>
  <si>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</si>
  <si>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</si>
  <si>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</si>
  <si>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</si>
  <si>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</si>
  <si>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</si>
  <si>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</si>
  <si>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</si>
  <si>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</si>
  <si>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</si>
  <si>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</si>
  <si>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</si>
  <si>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</si>
  <si>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</si>
  <si>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</si>
  <si>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</si>
  <si>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</si>
  <si>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</si>
  <si>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</si>
  <si>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</si>
  <si>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</si>
  <si>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</si>
  <si>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</si>
  <si>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</si>
  <si>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</si>
  <si>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</si>
  <si>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</si>
  <si>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</si>
  <si>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</si>
  <si>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</si>
  <si>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</si>
  <si>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</si>
  <si>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</si>
  <si>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</si>
  <si>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</si>
  <si>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</si>
  <si>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</si>
  <si>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</si>
  <si>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</si>
  <si>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</si>
  <si>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</si>
  <si>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</si>
  <si>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</si>
  <si>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</si>
  <si>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</si>
  <si>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</si>
  <si>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</si>
  <si>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</si>
  <si>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</si>
  <si>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</si>
  <si>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</si>
  <si>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</si>
  <si>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</si>
  <si>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</si>
  <si>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</si>
  <si>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</si>
  <si>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</si>
  <si>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</si>
  <si>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</si>
  <si>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</si>
  <si>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</si>
  <si>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</si>
  <si>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</si>
  <si>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</si>
  <si>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</si>
  <si>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</si>
  <si>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</si>
  <si>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</si>
  <si>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</si>
  <si>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</si>
  <si>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</si>
  <si>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</si>
  <si>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</si>
  <si>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</si>
  <si>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</si>
  <si>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</si>
  <si>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</si>
  <si>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</si>
  <si>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</si>
  <si>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</si>
  <si>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</si>
  <si>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</si>
  <si>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</si>
  <si>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</si>
  <si>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</si>
  <si>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</si>
  <si>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</si>
  <si>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</si>
  <si>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</si>
  <si>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</si>
  <si>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</si>
  <si>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</si>
  <si>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</si>
  <si>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</si>
  <si>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</si>
  <si>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</si>
  <si>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</si>
  <si>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</si>
  <si>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</si>
  <si>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</si>
  <si>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</si>
  <si>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</si>
  <si>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</si>
  <si>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</si>
  <si>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</si>
  <si>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</si>
  <si>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</si>
  <si>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</si>
  <si>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</si>
  <si>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</si>
  <si>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</si>
  <si>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</si>
  <si>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</si>
  <si>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</si>
  <si>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</si>
  <si>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</si>
  <si>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</si>
  <si>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</si>
  <si>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</si>
  <si>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</si>
  <si>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</si>
  <si>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</si>
  <si>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</si>
  <si>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</si>
  <si>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</si>
  <si>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</si>
  <si>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</si>
  <si>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</si>
  <si>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</si>
  <si>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</si>
  <si>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</si>
  <si>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</si>
  <si>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</si>
  <si>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</si>
  <si>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</si>
  <si>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</si>
  <si>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</si>
  <si>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</si>
  <si>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</si>
  <si>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</si>
  <si>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</si>
  <si>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</si>
  <si>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</si>
  <si>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</si>
  <si>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</si>
  <si>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</si>
  <si>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</si>
  <si>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</si>
  <si>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</si>
  <si>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</si>
  <si>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</si>
  <si>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</si>
  <si>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</si>
  <si>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</si>
  <si>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</si>
  <si>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</si>
  <si>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</si>
  <si>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</si>
  <si>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</si>
  <si>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</si>
  <si>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</si>
  <si>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</si>
  <si>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</si>
  <si>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</si>
  <si>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</si>
  <si>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</si>
  <si>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</si>
  <si>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</si>
  <si>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</si>
  <si>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</si>
  <si>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</si>
  <si>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</si>
  <si>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</si>
  <si>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</si>
  <si>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</si>
  <si>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</si>
  <si>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</si>
  <si>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</si>
  <si>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</si>
  <si>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</si>
  <si>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</si>
  <si>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</si>
  <si>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</si>
  <si>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</si>
  <si>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</si>
  <si>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</si>
  <si>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</si>
  <si>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</si>
  <si>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</si>
  <si>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</si>
  <si>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</si>
  <si>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</si>
  <si>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</si>
  <si>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</si>
  <si>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</si>
  <si>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</si>
  <si>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</si>
  <si>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</si>
  <si>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</si>
  <si>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</si>
  <si>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</si>
  <si>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</si>
  <si>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</si>
  <si>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</si>
  <si>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</si>
  <si>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</si>
  <si>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</si>
  <si>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</si>
  <si>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</si>
  <si>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</si>
  <si>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</si>
  <si>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</si>
  <si>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</si>
  <si>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</si>
  <si>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</si>
  <si>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</si>
  <si>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</si>
  <si>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</si>
  <si>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</si>
  <si>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</si>
  <si>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</si>
  <si>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</si>
  <si>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</si>
  <si>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</si>
  <si>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</si>
  <si>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</si>
  <si>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</si>
  <si>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</si>
  <si>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</si>
  <si>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</si>
  <si>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</si>
  <si>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</si>
  <si>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</si>
  <si>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</si>
  <si>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</si>
  <si>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</si>
  <si>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</si>
  <si>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</si>
  <si>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</si>
  <si>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</si>
  <si>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</si>
  <si>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</si>
  <si>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</si>
  <si>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</si>
  <si>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</si>
  <si>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</si>
  <si>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</si>
  <si>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</si>
  <si>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</si>
  <si>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</si>
  <si>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</si>
  <si>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</si>
  <si>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</si>
  <si>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</si>
  <si>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</si>
  <si>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</si>
  <si>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</si>
  <si>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</si>
  <si>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</si>
  <si>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</si>
  <si>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</si>
  <si>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</si>
  <si>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</si>
  <si>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</si>
  <si>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</si>
  <si>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</si>
  <si>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</si>
  <si>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</si>
  <si>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</si>
  <si>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</si>
  <si>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</si>
  <si>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</si>
  <si>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</si>
  <si>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</si>
  <si>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</si>
  <si>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</si>
  <si>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</si>
  <si>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</si>
  <si>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</si>
  <si>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</si>
  <si>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</si>
  <si>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</si>
  <si>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</si>
  <si>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</si>
  <si>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</si>
  <si>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</si>
  <si>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</si>
  <si>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</si>
  <si>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</si>
  <si>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</si>
  <si>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</si>
  <si>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</si>
  <si>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</si>
  <si>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</si>
  <si>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</si>
  <si>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</si>
  <si>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</si>
  <si>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</si>
  <si>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</si>
  <si>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</si>
  <si>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</si>
  <si>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</si>
  <si>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</si>
  <si>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</si>
  <si>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</si>
  <si>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</si>
  <si>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</si>
  <si>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</si>
  <si>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</si>
  <si>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</si>
  <si>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</si>
  <si>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</si>
  <si>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</si>
  <si>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</si>
  <si>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</si>
  <si>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</si>
  <si>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</si>
  <si>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</si>
  <si>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</si>
  <si>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</si>
  <si>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</si>
  <si>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</si>
  <si>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</si>
  <si>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</si>
  <si>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</si>
  <si>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</si>
  <si>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</si>
  <si>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</si>
  <si>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</si>
  <si>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</si>
  <si>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</si>
  <si>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</si>
  <si>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</si>
  <si>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</si>
  <si>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</si>
  <si>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</si>
  <si>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</si>
  <si>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</si>
  <si>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</si>
  <si>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</si>
  <si>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</si>
  <si>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</si>
  <si>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</si>
  <si>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</si>
  <si>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</si>
  <si>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</si>
  <si>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</si>
  <si>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</si>
  <si>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</si>
  <si>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</si>
  <si>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</si>
  <si>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</si>
  <si>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</si>
  <si>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</si>
  <si>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</si>
  <si>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</si>
  <si>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</si>
  <si>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</si>
  <si>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</si>
  <si>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</si>
  <si>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</si>
  <si>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</si>
  <si>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</si>
  <si>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</si>
  <si>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</si>
  <si>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</si>
  <si>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</si>
  <si>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</si>
  <si>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</si>
  <si>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</si>
  <si>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</si>
  <si>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</si>
  <si>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</si>
  <si>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</si>
  <si>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</si>
  <si>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</si>
  <si>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</si>
  <si>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</si>
  <si>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</si>
  <si>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</si>
  <si>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</si>
  <si>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</si>
  <si>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</si>
  <si>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</si>
  <si>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</si>
  <si>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</si>
  <si>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</si>
  <si>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</si>
  <si>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</si>
  <si>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</si>
  <si>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</si>
  <si>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</si>
  <si>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</si>
  <si>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</si>
  <si>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</si>
  <si>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</si>
  <si>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</si>
  <si>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</si>
  <si>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</si>
  <si>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</si>
  <si>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</si>
  <si>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</si>
  <si>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</si>
  <si>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</si>
  <si>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</si>
  <si>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</si>
  <si>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</si>
  <si>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</si>
  <si>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</si>
  <si>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</si>
  <si>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</si>
  <si>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</si>
  <si>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</si>
  <si>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</si>
  <si>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</si>
  <si>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</si>
  <si>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</si>
  <si>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</si>
  <si>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</si>
  <si>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</si>
  <si>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</si>
  <si>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</si>
  <si>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</si>
  <si>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</si>
  <si>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</si>
  <si>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</si>
  <si>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</si>
  <si>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</si>
  <si>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</si>
  <si>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</si>
  <si>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</si>
  <si>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</si>
  <si>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</si>
  <si>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</si>
  <si>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</si>
  <si>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</si>
  <si>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</si>
  <si>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</si>
  <si>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</si>
  <si>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</si>
  <si>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</si>
  <si>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</si>
  <si>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</si>
  <si>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</si>
  <si>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</si>
  <si>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</si>
  <si>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</si>
  <si>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</si>
  <si>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</si>
  <si>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</si>
  <si>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</si>
  <si>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</si>
  <si>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</si>
  <si>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</si>
  <si>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</si>
  <si>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</si>
  <si>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</si>
  <si>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</si>
  <si>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</si>
  <si>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</si>
  <si>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</si>
  <si>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</si>
  <si>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</si>
  <si>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</si>
  <si>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</si>
  <si>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</si>
  <si>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</si>
  <si>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</si>
  <si>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</si>
  <si>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</si>
  <si>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</si>
  <si>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</si>
  <si>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</si>
  <si>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</si>
  <si>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</si>
  <si>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</si>
  <si>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</si>
  <si>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</si>
  <si>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</si>
  <si>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</si>
  <si>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</si>
  <si>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</si>
  <si>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</si>
  <si>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</si>
  <si>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</si>
  <si>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</si>
  <si>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</si>
  <si>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</si>
  <si>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</si>
  <si>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</si>
  <si>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</si>
  <si>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</si>
  <si>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</si>
  <si>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</si>
  <si>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</si>
  <si>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</si>
  <si>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</si>
  <si>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</si>
  <si>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</si>
  <si>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</si>
  <si>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</si>
  <si>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</si>
  <si>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</si>
  <si>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</si>
  <si>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</si>
  <si>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</si>
  <si>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</si>
  <si>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</si>
  <si>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</si>
  <si>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</si>
  <si>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</si>
  <si>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</si>
  <si>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</si>
  <si>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</si>
  <si>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</si>
  <si>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</si>
  <si>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</si>
  <si>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</si>
  <si>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</si>
  <si>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</si>
  <si>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</si>
  <si>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</si>
  <si>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</si>
  <si>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</si>
  <si>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</si>
  <si>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</si>
  <si>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</si>
  <si>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</si>
  <si>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</si>
  <si>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</si>
  <si>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</si>
  <si>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</si>
  <si>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</si>
  <si>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</si>
  <si>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</si>
  <si>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</si>
  <si>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</si>
  <si>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</si>
  <si>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</si>
  <si>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</si>
  <si>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</si>
  <si>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</si>
  <si>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</si>
  <si>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</si>
  <si>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</si>
  <si>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</si>
  <si>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</si>
  <si>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</si>
  <si>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</si>
  <si>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</si>
  <si>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</si>
  <si>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</si>
  <si>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</si>
  <si>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</si>
  <si>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</si>
  <si>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</si>
  <si>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</si>
  <si>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</si>
  <si>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</si>
  <si>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</si>
  <si>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</si>
  <si>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</si>
  <si>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</si>
  <si>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</si>
  <si>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</si>
  <si>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</si>
  <si>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</si>
  <si>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</si>
  <si>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</si>
  <si>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</si>
  <si>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</si>
  <si>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</si>
  <si>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</si>
  <si>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</si>
  <si>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</si>
  <si>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</si>
  <si>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</si>
  <si>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</si>
  <si>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</si>
  <si>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</si>
  <si>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</si>
  <si>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</si>
  <si>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</si>
  <si>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</si>
  <si>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</si>
  <si>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</si>
  <si>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</si>
  <si>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</si>
  <si>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</si>
  <si>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</si>
  <si>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</si>
  <si>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</si>
  <si>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</si>
  <si>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</si>
  <si>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</si>
  <si>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</si>
  <si>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</si>
  <si>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</si>
  <si>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</si>
  <si>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</si>
  <si>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</si>
  <si>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</si>
  <si>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</si>
  <si>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</si>
  <si>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</si>
  <si>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</si>
  <si>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</si>
  <si>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</si>
  <si>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</si>
  <si>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</si>
  <si>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</si>
  <si>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</si>
  <si>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</si>
  <si>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</si>
  <si>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</si>
  <si>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</si>
  <si>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</si>
  <si>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</si>
  <si>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</si>
  <si>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</si>
  <si>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</si>
  <si>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</si>
  <si>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</si>
  <si>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</si>
  <si>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</si>
  <si>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</si>
  <si>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</si>
  <si>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</si>
  <si>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</si>
  <si>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</si>
  <si>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</si>
  <si>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</si>
  <si>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</si>
  <si>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</si>
  <si>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</si>
  <si>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</si>
  <si>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</si>
  <si>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</si>
  <si>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</si>
  <si>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</si>
  <si>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</si>
  <si>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</si>
  <si>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</si>
  <si>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</si>
  <si>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</si>
  <si>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</si>
  <si>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</si>
  <si>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</si>
  <si>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</si>
  <si>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</si>
  <si>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</si>
  <si>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</si>
  <si>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</si>
  <si>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</si>
  <si>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</si>
  <si>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</si>
  <si>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</si>
  <si>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</si>
  <si>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</si>
  <si>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</si>
  <si>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</si>
  <si>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</si>
  <si>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</si>
  <si>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</si>
  <si>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</si>
  <si>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</si>
  <si>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</si>
  <si>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</si>
  <si>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</si>
  <si>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</si>
  <si>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</si>
  <si>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</si>
  <si>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</si>
  <si>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</si>
  <si>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</si>
  <si>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</si>
  <si>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</si>
  <si>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</si>
  <si>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</si>
  <si>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</si>
  <si>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</si>
  <si>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</si>
  <si>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</si>
  <si>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</si>
  <si>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</si>
  <si>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</si>
  <si>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</si>
  <si>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</si>
  <si>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</si>
  <si>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</si>
  <si>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</si>
  <si>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</si>
  <si>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</si>
  <si>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</si>
  <si>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</si>
  <si>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</si>
  <si>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</si>
  <si>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</si>
  <si>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</si>
  <si>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</si>
  <si>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</si>
  <si>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</si>
  <si>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</si>
  <si>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</si>
  <si>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</si>
  <si>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</si>
  <si>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</si>
  <si>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</si>
  <si>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</si>
  <si>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</si>
  <si>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</si>
  <si>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</si>
  <si>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</si>
  <si>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</si>
  <si>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</si>
  <si>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</si>
  <si>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</si>
  <si>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</si>
  <si>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</si>
  <si>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</si>
  <si>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</si>
  <si>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</si>
  <si>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</si>
  <si>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</si>
  <si>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</si>
  <si>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</si>
  <si>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</si>
  <si>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</si>
  <si>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</si>
  <si>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</si>
  <si>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</si>
  <si>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</si>
  <si>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</si>
  <si>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</si>
  <si>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</si>
  <si>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</si>
  <si>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</si>
  <si>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</si>
  <si>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</si>
  <si>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</si>
  <si>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</si>
  <si>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</si>
  <si>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</si>
  <si>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</si>
  <si>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</si>
  <si>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</si>
  <si>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</si>
  <si>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</si>
  <si>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</si>
  <si>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</si>
  <si>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</si>
  <si>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</si>
  <si>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</si>
  <si>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</si>
  <si>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</si>
  <si>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</si>
  <si>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</si>
  <si>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</si>
  <si>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</si>
  <si>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</si>
  <si>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</si>
  <si>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</si>
  <si>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</si>
  <si>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</si>
  <si>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</si>
  <si>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</si>
  <si>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</si>
  <si>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</si>
  <si>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</si>
  <si>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</si>
  <si>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</si>
  <si>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</si>
  <si>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</si>
  <si>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</si>
  <si>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</si>
  <si>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</si>
  <si>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</si>
  <si>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</si>
  <si>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</si>
  <si>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</si>
  <si>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</si>
  <si>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</si>
  <si>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</si>
  <si>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</si>
  <si>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</si>
  <si>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</si>
  <si>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</si>
  <si>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</si>
  <si>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</si>
  <si>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</si>
  <si>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</si>
  <si>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</si>
  <si>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</si>
  <si>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</si>
  <si>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</si>
  <si>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</si>
  <si>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</si>
  <si>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</si>
  <si>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</si>
  <si>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</si>
  <si>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</si>
  <si>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</si>
  <si>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</si>
  <si>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</si>
  <si>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</si>
  <si>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</si>
  <si>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</si>
  <si>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</si>
  <si>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</si>
  <si>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</si>
  <si>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</si>
  <si>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</si>
  <si>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</si>
  <si>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</si>
  <si>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</si>
  <si>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</si>
  <si>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</si>
  <si>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</si>
  <si>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</si>
  <si>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</si>
  <si>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</si>
  <si>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</si>
  <si>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</si>
  <si>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</si>
  <si>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</si>
  <si>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</si>
  <si>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</si>
  <si>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</si>
  <si>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</si>
  <si>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</si>
  <si>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</si>
  <si>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</si>
  <si>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</si>
  <si>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</si>
  <si>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</si>
  <si>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</si>
  <si>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</si>
  <si>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</si>
  <si>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</si>
  <si>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</si>
  <si>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</si>
  <si>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</si>
  <si>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</si>
  <si>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</si>
  <si>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</si>
  <si>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</si>
  <si>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</si>
  <si>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</si>
  <si>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</si>
  <si>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</si>
  <si>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</si>
  <si>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</si>
  <si>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</si>
  <si>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</si>
  <si>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</si>
  <si>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</si>
  <si>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</si>
  <si>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</si>
  <si>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</si>
  <si>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</si>
  <si>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</si>
  <si>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</si>
  <si>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</si>
  <si>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</si>
  <si>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</si>
  <si>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</si>
  <si>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</si>
  <si>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</si>
  <si>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</si>
  <si>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</si>
  <si>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</si>
  <si>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</si>
  <si>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</si>
  <si>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</si>
  <si>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</si>
  <si>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</si>
  <si>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</si>
  <si>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</si>
  <si>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</si>
  <si>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</si>
  <si>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</si>
  <si>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</si>
  <si>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</si>
  <si>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</si>
  <si>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</si>
  <si>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</si>
  <si>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</si>
  <si>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</si>
  <si>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</si>
  <si>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</si>
  <si>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</si>
  <si>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</si>
  <si>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</si>
  <si>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</si>
  <si>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</si>
  <si>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</si>
  <si>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</si>
  <si>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</si>
  <si>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</si>
  <si>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</si>
  <si>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</si>
  <si>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</si>
  <si>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</si>
  <si>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</si>
  <si>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</si>
  <si>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</si>
  <si>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</si>
  <si>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</si>
  <si>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</si>
  <si>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</si>
  <si>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</si>
  <si>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</si>
  <si>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</si>
  <si>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</si>
  <si>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</si>
  <si>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</si>
  <si>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</si>
  <si>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</si>
  <si>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</si>
  <si>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</si>
  <si>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</si>
  <si>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</si>
  <si>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</si>
  <si>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</si>
  <si>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</si>
  <si>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</si>
  <si>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</si>
  <si>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</si>
  <si>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</si>
  <si>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</si>
  <si>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</si>
  <si>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</si>
  <si>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</si>
  <si>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</si>
  <si>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</si>
  <si>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</si>
  <si>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</si>
  <si>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</si>
  <si>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</si>
  <si>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</si>
  <si>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</si>
  <si>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</si>
  <si>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</si>
  <si>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</si>
  <si>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</si>
  <si>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</si>
  <si>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</si>
  <si>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</si>
  <si>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</si>
  <si>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</si>
  <si>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</si>
  <si>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</si>
  <si>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</si>
  <si>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</si>
  <si>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</si>
  <si>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</si>
  <si>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</si>
  <si>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</si>
  <si>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</si>
  <si>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</si>
  <si>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</si>
  <si>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</si>
  <si>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</si>
  <si>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</si>
  <si>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</si>
  <si>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</si>
  <si>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</si>
  <si>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</si>
  <si>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</si>
  <si>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</si>
  <si>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</si>
  <si>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</si>
  <si>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</si>
  <si>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</si>
  <si>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</si>
  <si>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</si>
  <si>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</si>
  <si>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</si>
  <si>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</si>
  <si>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</si>
  <si>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</si>
  <si>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</si>
  <si>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</si>
  <si>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</si>
  <si>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</si>
  <si>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</si>
  <si>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</si>
  <si>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</si>
  <si>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</si>
  <si>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</si>
  <si>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</si>
  <si>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</si>
  <si>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</si>
  <si>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</si>
  <si>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</si>
  <si>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</si>
  <si>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</si>
  <si>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</si>
  <si>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</si>
  <si>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</si>
  <si>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</si>
  <si>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</si>
  <si>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</si>
  <si>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</si>
  <si>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</si>
  <si>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</si>
  <si>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</si>
  <si>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</si>
  <si>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</si>
  <si>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</si>
  <si>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</si>
  <si>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</si>
  <si>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</si>
  <si>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</si>
  <si>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</si>
  <si>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</si>
  <si>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</si>
  <si>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</si>
  <si>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</si>
  <si>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</si>
  <si>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</si>
  <si>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</si>
  <si>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</si>
  <si>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</si>
  <si>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</si>
  <si>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</si>
  <si>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</si>
  <si>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</si>
  <si>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</si>
  <si>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</si>
  <si>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</si>
  <si>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</si>
  <si>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</si>
  <si>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</si>
  <si>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</si>
  <si>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</si>
  <si>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</si>
  <si>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</si>
  <si>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</si>
  <si>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</si>
  <si>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</si>
  <si>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</si>
  <si>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</si>
  <si>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</si>
  <si>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</si>
  <si>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</si>
  <si>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</si>
  <si>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</si>
  <si>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</si>
  <si>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</si>
  <si>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</si>
  <si>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</si>
  <si>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</si>
  <si>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</si>
  <si>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</si>
  <si>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</si>
  <si>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</si>
  <si>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</si>
  <si>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</si>
  <si>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</si>
  <si>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</si>
  <si>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</si>
  <si>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</si>
  <si>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</si>
  <si>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</si>
  <si>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</si>
  <si>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</si>
  <si>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</si>
  <si>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</si>
  <si>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</si>
  <si>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</si>
  <si>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</si>
  <si>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</si>
  <si>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</si>
  <si>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</si>
  <si>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</si>
  <si>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</si>
  <si>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</si>
  <si>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</si>
  <si>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</si>
  <si>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</si>
  <si>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</si>
  <si>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</si>
  <si>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</si>
  <si>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</si>
  <si>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</si>
  <si>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</si>
  <si>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</si>
  <si>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</si>
  <si>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</si>
  <si>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</si>
  <si>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</si>
  <si>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</si>
  <si>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</si>
  <si>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</si>
  <si>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</si>
  <si>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</si>
  <si>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</si>
  <si>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</si>
  <si>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</si>
  <si>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</si>
  <si>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</si>
  <si>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</si>
  <si>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</si>
  <si>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</si>
  <si>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</si>
  <si>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</si>
  <si>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</si>
  <si>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</si>
  <si>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</si>
  <si>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</si>
  <si>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</si>
  <si>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</si>
  <si>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</si>
  <si>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</si>
  <si>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</si>
  <si>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</si>
  <si>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</si>
  <si>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</si>
  <si>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</si>
  <si>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</si>
  <si>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</si>
  <si>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</si>
  <si>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</si>
  <si>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</si>
  <si>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</si>
  <si>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</si>
  <si>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</si>
  <si>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</si>
  <si>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</si>
  <si>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</si>
  <si>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</si>
  <si>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</si>
  <si>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</si>
  <si>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</si>
  <si>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</si>
  <si>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</si>
  <si>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</si>
  <si>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</si>
  <si>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</si>
  <si>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</si>
  <si>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</si>
  <si>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</si>
  <si>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</si>
  <si>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</si>
  <si>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</si>
  <si>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</si>
  <si>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</si>
  <si>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</si>
  <si>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</si>
  <si>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</si>
  <si>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</si>
  <si>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</si>
  <si>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</si>
  <si>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</si>
  <si>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</si>
  <si>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</si>
  <si>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</si>
  <si>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</si>
  <si>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</si>
  <si>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</si>
  <si>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</si>
  <si>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</si>
  <si>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</si>
  <si>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</si>
  <si>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</si>
  <si>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</si>
  <si>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</si>
  <si>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</si>
  <si>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</si>
  <si>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</si>
  <si>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</si>
  <si>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</si>
  <si>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</si>
  <si>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</si>
  <si>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</si>
  <si>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</si>
  <si>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</si>
  <si>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</si>
  <si>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</si>
  <si>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</si>
  <si>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</si>
  <si>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</si>
  <si>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</si>
  <si>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</si>
  <si>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</si>
  <si>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</si>
  <si>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</si>
  <si>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</si>
  <si>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</si>
  <si>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</si>
  <si>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</si>
  <si>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</si>
  <si>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</si>
  <si>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</si>
  <si>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</si>
  <si>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</si>
  <si>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</si>
  <si>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</si>
  <si>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</si>
  <si>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</si>
  <si>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</si>
  <si>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</si>
  <si>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</si>
  <si>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</si>
  <si>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</si>
  <si>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</si>
  <si>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</si>
  <si>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</si>
  <si>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</si>
  <si>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</si>
  <si>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</si>
  <si>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</si>
  <si>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</si>
  <si>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</si>
  <si>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</si>
  <si>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</si>
  <si>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</si>
  <si>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</si>
  <si>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</si>
  <si>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</si>
  <si>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</si>
  <si>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</si>
  <si>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</si>
  <si>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</si>
  <si>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</si>
  <si>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</si>
  <si>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</si>
  <si>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</si>
  <si>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</si>
  <si>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</si>
  <si>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</si>
  <si>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</si>
  <si>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</si>
  <si>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</si>
  <si>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</si>
  <si>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</si>
  <si>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</si>
  <si>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</si>
  <si>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</si>
  <si>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</si>
  <si>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</si>
  <si>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</si>
  <si>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</si>
  <si>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</si>
  <si>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</si>
  <si>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</si>
  <si>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</si>
  <si>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</si>
  <si>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</si>
  <si>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</si>
  <si>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</si>
  <si>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</si>
  <si>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</si>
  <si>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</si>
  <si>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</si>
  <si>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</si>
  <si>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</si>
  <si>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</si>
  <si>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</si>
  <si>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</si>
  <si>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</si>
  <si>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</si>
  <si>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</si>
  <si>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</si>
  <si>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</si>
  <si>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</si>
  <si>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</si>
  <si>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</si>
  <si>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</si>
  <si>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</si>
  <si>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</si>
  <si>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</si>
  <si>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</si>
  <si>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</si>
  <si>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</si>
  <si>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</si>
  <si>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</si>
  <si>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</si>
  <si>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</si>
  <si>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</si>
  <si>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</si>
  <si>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</si>
  <si>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</si>
  <si>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</si>
  <si>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</si>
  <si>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</si>
  <si>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</si>
  <si>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</si>
  <si>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</si>
  <si>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</si>
  <si>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</si>
  <si>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</si>
  <si>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</si>
  <si>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</si>
  <si>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</si>
  <si>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</si>
  <si>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</si>
  <si>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</si>
  <si>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</si>
  <si>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</si>
  <si>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</si>
  <si>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</si>
  <si>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</si>
  <si>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</si>
  <si>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</si>
  <si>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</si>
  <si>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</si>
  <si>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</si>
  <si>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</si>
  <si>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</si>
  <si>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</si>
  <si>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</si>
  <si>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</si>
  <si>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</si>
  <si>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</si>
  <si>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</si>
  <si>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</si>
  <si>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</si>
  <si>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</si>
  <si>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</si>
  <si>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</si>
  <si>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</si>
  <si>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</si>
  <si>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</si>
  <si>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</si>
  <si>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</si>
  <si>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</si>
  <si>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</si>
  <si>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</si>
  <si>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</si>
  <si>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</si>
  <si>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</si>
  <si>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</si>
  <si>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</si>
  <si>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</si>
  <si>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</si>
  <si>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</si>
  <si>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</si>
  <si>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</si>
  <si>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</si>
  <si>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</si>
  <si>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</si>
  <si>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</si>
  <si>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</si>
  <si>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</si>
  <si>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</si>
  <si>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</si>
  <si>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</si>
  <si>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</si>
  <si>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</si>
  <si>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</si>
  <si>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</si>
  <si>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</si>
  <si>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</si>
  <si>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</si>
  <si>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</si>
  <si>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</si>
  <si>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</si>
  <si>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</si>
  <si>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</si>
  <si>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</si>
  <si>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</si>
  <si>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</si>
  <si>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</si>
  <si>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</si>
  <si>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</si>
  <si>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</si>
  <si>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</si>
  <si>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</si>
  <si>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</si>
  <si>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</si>
  <si>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</si>
  <si>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</si>
  <si>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</si>
  <si>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</si>
  <si>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</si>
  <si>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</si>
  <si>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</si>
  <si>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</si>
  <si>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</si>
  <si>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</si>
  <si>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</si>
  <si>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</si>
  <si>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</si>
  <si>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</si>
  <si>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</si>
  <si>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</si>
  <si>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</si>
  <si>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</si>
  <si>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</si>
  <si>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</si>
  <si>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</si>
  <si>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</si>
  <si>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</si>
  <si>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</si>
  <si>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</si>
  <si>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</si>
  <si>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</si>
  <si>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</si>
  <si>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</si>
  <si>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</si>
  <si>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</si>
  <si>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</si>
  <si>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</si>
  <si>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</si>
  <si>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</si>
  <si>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</si>
  <si>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</si>
  <si>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</si>
  <si>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</si>
  <si>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</si>
  <si>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</si>
  <si>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</si>
  <si>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</si>
  <si>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</si>
  <si>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</si>
  <si>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</si>
  <si>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</si>
  <si>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</si>
  <si>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</si>
  <si>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</si>
  <si>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</si>
  <si>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</si>
  <si>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</si>
  <si>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</si>
  <si>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</si>
  <si>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</si>
  <si>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</si>
  <si>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</si>
  <si>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</si>
  <si>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</si>
  <si>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</si>
  <si>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</si>
  <si>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</si>
  <si>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</si>
  <si>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</si>
  <si>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</si>
  <si>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</si>
  <si>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</si>
  <si>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</si>
  <si>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</si>
  <si>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</si>
  <si>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</si>
  <si>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</si>
  <si>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</si>
  <si>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</si>
  <si>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</si>
  <si>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</si>
  <si>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</si>
  <si>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</si>
  <si>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</si>
  <si>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</si>
  <si>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</si>
  <si>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</si>
  <si>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</si>
  <si>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</si>
  <si>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</si>
  <si>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</si>
  <si>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</si>
  <si>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</si>
  <si>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</si>
  <si>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</si>
  <si>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</si>
  <si>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</si>
  <si>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</si>
  <si>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</si>
  <si>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</si>
  <si>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</si>
  <si>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</si>
  <si>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</si>
  <si>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</si>
  <si>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</si>
  <si>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</si>
  <si>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</si>
  <si>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</si>
  <si>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</si>
  <si>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</si>
  <si>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</si>
  <si>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</si>
  <si>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</si>
  <si>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</si>
  <si>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</si>
  <si>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</si>
  <si>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</si>
  <si>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</si>
  <si>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</si>
  <si>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</si>
  <si>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</si>
  <si>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</si>
  <si>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</si>
  <si>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</si>
  <si>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</si>
  <si>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</si>
  <si>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</si>
  <si>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</si>
  <si>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</si>
  <si>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</si>
  <si>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</si>
  <si>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</si>
  <si>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</si>
  <si>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</si>
  <si>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</si>
  <si>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</si>
  <si>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</si>
  <si>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</si>
  <si>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</si>
  <si>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</si>
  <si>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</si>
  <si>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</si>
  <si>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</si>
  <si>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</si>
  <si>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</si>
  <si>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</si>
  <si>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</si>
  <si>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</si>
  <si>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</si>
  <si>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</si>
  <si>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</si>
  <si>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</si>
  <si>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</si>
  <si>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</si>
  <si>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</si>
  <si>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</si>
  <si>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</si>
  <si>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</si>
  <si>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</si>
  <si>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</si>
  <si>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</si>
  <si>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</si>
  <si>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</si>
  <si>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</si>
  <si>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</si>
  <si>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</si>
  <si>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</si>
  <si>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</si>
  <si>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</si>
  <si>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</si>
  <si>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</si>
  <si>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</si>
  <si>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</si>
  <si>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</si>
  <si>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</si>
  <si>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</si>
  <si>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</si>
  <si>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</si>
  <si>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</si>
  <si>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</si>
  <si>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</si>
  <si>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</si>
  <si>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</si>
  <si>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</si>
  <si>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</si>
  <si>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</si>
  <si>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</si>
  <si>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</si>
  <si>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</si>
  <si>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</si>
  <si>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</si>
  <si>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</si>
  <si>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</si>
  <si>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</si>
  <si>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</si>
  <si>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</si>
  <si>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</si>
  <si>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</si>
  <si>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</si>
  <si>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</si>
  <si>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</si>
  <si>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</si>
  <si>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</si>
  <si>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</si>
  <si>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</si>
  <si>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</si>
  <si>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</si>
  <si>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</si>
  <si>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</si>
  <si>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</si>
  <si>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</si>
  <si>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</si>
  <si>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</si>
  <si>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</si>
  <si>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</si>
  <si>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</si>
  <si>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</si>
  <si>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</si>
  <si>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</si>
  <si>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</si>
  <si>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</si>
  <si>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</si>
  <si>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</si>
  <si>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</si>
  <si>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</si>
  <si>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</si>
  <si>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</si>
  <si>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</si>
  <si>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</si>
  <si>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</si>
  <si>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</si>
  <si>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</si>
  <si>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</si>
  <si>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</si>
  <si>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</si>
  <si>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</si>
  <si>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</si>
  <si>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</si>
  <si>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</si>
  <si>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</si>
  <si>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</si>
  <si>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</si>
  <si>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</si>
  <si>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</si>
  <si>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</si>
  <si>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</si>
  <si>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</si>
  <si>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</si>
  <si>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</si>
  <si>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</si>
  <si>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</si>
  <si>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</si>
  <si>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</si>
  <si>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</si>
  <si>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</si>
  <si>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</si>
  <si>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</si>
  <si>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</si>
  <si>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</si>
  <si>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</si>
  <si>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</si>
  <si>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</si>
  <si>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</si>
  <si>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</si>
  <si>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</si>
  <si>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</si>
  <si>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</si>
  <si>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</si>
  <si>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</si>
  <si>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</si>
  <si>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</si>
  <si>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</si>
  <si>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</si>
  <si>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</si>
  <si>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</si>
  <si>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</si>
  <si>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</si>
  <si>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</si>
  <si>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</si>
  <si>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</si>
  <si>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</si>
  <si>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</si>
  <si>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</si>
  <si>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</si>
  <si>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</si>
  <si>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</si>
  <si>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</si>
  <si>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</si>
  <si>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</si>
  <si>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</si>
  <si>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</si>
  <si>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</si>
  <si>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</si>
  <si>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</si>
  <si>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</si>
  <si>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</si>
  <si>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</si>
  <si>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</si>
  <si>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</si>
  <si>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</si>
  <si>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</si>
  <si>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</si>
  <si>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</si>
  <si>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</si>
  <si>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</si>
  <si>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</si>
  <si>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</si>
  <si>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</si>
  <si>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</si>
  <si>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</si>
  <si>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</si>
  <si>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</si>
  <si>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</si>
  <si>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</si>
  <si>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</si>
  <si>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</si>
  <si>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</si>
  <si>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</si>
  <si>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</si>
  <si>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</si>
  <si>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</si>
  <si>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</si>
  <si>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</si>
  <si>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</si>
  <si>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</si>
  <si>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</si>
  <si>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</si>
  <si>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</si>
  <si>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</si>
  <si>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</si>
  <si>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</si>
  <si>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</si>
  <si>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</si>
  <si>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</si>
  <si>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</si>
  <si>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</si>
  <si>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</si>
  <si>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</si>
  <si>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</si>
  <si>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</si>
  <si>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</si>
  <si>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</si>
  <si>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</si>
  <si>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</si>
  <si>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</si>
  <si>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</si>
  <si>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</si>
  <si>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</si>
  <si>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</si>
  <si>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</si>
  <si>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</si>
  <si>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</si>
  <si>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</si>
  <si>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</si>
  <si>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</si>
  <si>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</si>
  <si>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</si>
  <si>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</si>
  <si>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</si>
  <si>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</si>
  <si>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</si>
  <si>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</si>
  <si>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</si>
  <si>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</si>
  <si>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</si>
  <si>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</si>
  <si>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</si>
  <si>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</si>
  <si>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</si>
  <si>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</si>
  <si>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</si>
  <si>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</si>
  <si>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</si>
  <si>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</si>
  <si>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</si>
  <si>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</si>
  <si>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</si>
  <si>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</si>
  <si>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</si>
  <si>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</si>
  <si>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</si>
  <si>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</si>
  <si>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</si>
  <si>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</si>
  <si>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</si>
  <si>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</si>
  <si>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</si>
  <si>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</si>
  <si>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</si>
  <si>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</si>
  <si>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</si>
  <si>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</si>
  <si>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</si>
  <si>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</si>
  <si>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</si>
  <si>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</si>
  <si>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</si>
  <si>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</si>
  <si>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</si>
  <si>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</si>
  <si>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</si>
  <si>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</si>
  <si>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</si>
  <si>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</si>
  <si>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</si>
  <si>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</si>
  <si>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</si>
  <si>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</si>
  <si>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</si>
  <si>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</si>
  <si>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</si>
  <si>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</si>
  <si>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</si>
  <si>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</si>
  <si>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</si>
  <si>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</si>
  <si>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</si>
  <si>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</si>
  <si>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</si>
  <si>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</si>
  <si>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</si>
  <si>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</si>
  <si>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</si>
  <si>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</si>
  <si>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</si>
  <si>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</si>
  <si>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</si>
  <si>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</si>
  <si>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</si>
  <si>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</si>
  <si>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</si>
  <si>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</si>
  <si>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</si>
  <si>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</si>
  <si>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</si>
  <si>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</si>
  <si>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</si>
  <si>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</si>
  <si>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</si>
  <si>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</si>
  <si>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</si>
  <si>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</si>
  <si>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</si>
  <si>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</si>
  <si>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</si>
  <si>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</si>
  <si>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</si>
  <si>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</si>
  <si>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</si>
  <si>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</si>
  <si>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</si>
  <si>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</si>
  <si>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</si>
  <si>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</si>
  <si>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</si>
  <si>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</si>
  <si>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</si>
  <si>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</si>
  <si>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</si>
  <si>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</si>
  <si>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</si>
  <si>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</si>
  <si>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</si>
  <si>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</si>
  <si>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</si>
  <si>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</si>
  <si>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</si>
  <si>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</si>
  <si>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</si>
  <si>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</si>
  <si>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</si>
  <si>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</si>
  <si>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</si>
  <si>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</si>
  <si>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</si>
  <si>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</si>
  <si>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</si>
  <si>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</si>
  <si>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</si>
  <si>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</si>
  <si>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</si>
  <si>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</si>
  <si>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</si>
  <si>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</si>
  <si>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</si>
  <si>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</si>
  <si>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</si>
  <si>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</si>
  <si>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</si>
  <si>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</si>
  <si>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</si>
  <si>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</si>
  <si>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</si>
  <si>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</si>
  <si>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</si>
  <si>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</si>
  <si>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</si>
  <si>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</si>
  <si>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</si>
  <si>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</si>
  <si>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</si>
  <si>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</si>
  <si>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</si>
  <si>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</si>
  <si>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</si>
  <si>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</si>
  <si>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</si>
  <si>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</si>
  <si>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</si>
  <si>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</si>
  <si>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</si>
  <si>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</si>
  <si>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</si>
  <si>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</si>
  <si>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</si>
  <si>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</si>
  <si>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</si>
  <si>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</si>
  <si>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</si>
  <si>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</si>
  <si>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</si>
  <si>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</si>
  <si>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</si>
  <si>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</si>
  <si>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</si>
  <si>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</si>
  <si>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</si>
  <si>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</si>
  <si>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</si>
  <si>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</si>
  <si>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</si>
  <si>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</si>
  <si>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</si>
  <si>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</si>
  <si>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</si>
  <si>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</si>
  <si>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</si>
  <si>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</si>
  <si>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</si>
  <si>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</si>
  <si>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</si>
  <si>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</si>
  <si>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</si>
  <si>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</si>
  <si>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</si>
  <si>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</si>
  <si>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</si>
  <si>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</si>
  <si>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</si>
  <si>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</si>
  <si>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</si>
  <si>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</si>
  <si>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</si>
  <si>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</si>
  <si>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</si>
  <si>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</si>
  <si>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</si>
  <si>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</si>
  <si>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</si>
  <si>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</si>
  <si>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</si>
  <si>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</si>
  <si>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</si>
  <si>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</si>
  <si>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</si>
  <si>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</si>
  <si>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</si>
  <si>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</si>
  <si>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</si>
  <si>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</si>
  <si>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</si>
  <si>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</si>
  <si>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</si>
  <si>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</si>
  <si>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Site access located in Aramco shibah EM request applied team already dispatched 10 MINS</t>
  </si>
  <si>
    <t>PCM-20251126-00001559</t>
  </si>
  <si>
    <t xml:space="preserve">team need 30 mins </t>
  </si>
  <si>
    <t>PCM-20251126-00001988</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</si>
  <si>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</si>
  <si>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</si>
  <si>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</si>
  <si>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</si>
  <si>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</si>
  <si>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</si>
  <si>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</si>
  <si>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</si>
  <si>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</si>
  <si>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</si>
  <si>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</si>
  <si>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</si>
  <si>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</si>
  <si>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</si>
  <si>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</si>
  <si>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</si>
  <si>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</si>
  <si>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</si>
  <si>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</si>
  <si>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</si>
  <si>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</si>
  <si>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</si>
  <si>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</si>
  <si>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</si>
  <si>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</si>
  <si>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</si>
  <si>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</si>
  <si>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</si>
  <si>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</si>
  <si>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</si>
  <si>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</si>
  <si>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</si>
  <si>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</si>
  <si>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</si>
  <si>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</si>
  <si>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</si>
  <si>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</si>
  <si>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</si>
  <si>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</si>
  <si>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</si>
  <si>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</si>
  <si>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</si>
  <si>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</si>
  <si>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</si>
  <si>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</si>
  <si>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</si>
  <si>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</si>
  <si>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</si>
  <si>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</si>
  <si>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</si>
  <si>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</si>
  <si>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</si>
  <si>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</si>
  <si>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</si>
  <si>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</si>
  <si>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</si>
  <si>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</si>
  <si>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</si>
  <si>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</si>
  <si>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</si>
  <si>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</si>
  <si>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</si>
  <si>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</si>
  <si>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</si>
  <si>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</si>
  <si>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</si>
  <si>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</si>
  <si>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</si>
  <si>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</si>
  <si>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</si>
  <si>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</si>
  <si>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</si>
  <si>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</si>
  <si>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</si>
  <si>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</si>
  <si>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</si>
  <si>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</si>
  <si>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</si>
  <si>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</si>
  <si>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</si>
  <si>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</si>
  <si>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</si>
  <si>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</si>
  <si>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</si>
  <si>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</si>
  <si>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</si>
  <si>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PCM-20251126-00001925</t>
  </si>
  <si>
    <t xml:space="preserve">At site TS </t>
  </si>
  <si>
    <t>PCM-20251126-00001929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</si>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</sst>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66" dataDxfId="165" headerRowBorderDxfId="163" tableBorderDxfId="164" totalsRowBorderDxfId="162">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E5" sqref="E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324.90808078703412</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0.12833541666623205</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5">
        <v>45987.744953703703</v>
      </c>
      <c r="G4" s="134">
        <f ca="1">IFERROR(NOW()-F4,"-")</f>
        <v>0.11155300925747724</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t="s">
        <v>39028</v>
      </c>
      <c r="B5" s="137" t="str">
        <f>IFERROR(VLOOKUP(D5,DB!A:K,11,0),"")</f>
        <v>R1</v>
      </c>
      <c r="C5" s="137"/>
      <c r="D5" s="56" t="s">
        <v>17390</v>
      </c>
      <c r="E5" s="136" t="s">
        <v>39021</v>
      </c>
      <c r="F5" s="135">
        <v>45987.855428240742</v>
      </c>
      <c r="G5" s="134">
        <f ca="1">IFERROR(NOW()-F5,"-")</f>
        <v>1.0784722180687822E-3</v>
      </c>
      <c r="H5" s="135">
        <v>45987.824872685182</v>
      </c>
      <c r="I5" s="137" t="str">
        <f>IFERROR(VLOOKUP(D5,DB!A:F,6,0),"")</f>
        <v>Power Cube</v>
      </c>
      <c r="J5" s="137" t="str">
        <f>IFERROR(VLOOKUP(D5,DB!A:G,7,0),"")</f>
        <v>Good+No BB Design</v>
      </c>
      <c r="K5" s="133" t="s">
        <v>39029</v>
      </c>
      <c r="L5" s="132" t="str">
        <f>IFERROR(VLOOKUP(D5,DB!A:I,9,0),"")</f>
        <v>Latis</v>
      </c>
    </row>
    <row r="6" spans="1:15" s="61" customFormat="1" ht="15" customHeight="1">
      <c r="A6" s="138"/>
      <c r="B6" s="137" t="str">
        <f>IFERROR(VLOOKUP(D6,DB!A:K,11,0),"")</f>
        <v/>
      </c>
      <c r="C6" s="137"/>
      <c r="D6" s="56"/>
      <c r="E6" s="136"/>
      <c r="F6" s="135"/>
      <c r="G6" s="134">
        <f ca="1">IFERROR(NOW()-F6,"-")</f>
        <v>45987.85650671296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45987.85650671296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45987.85650671296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45987.85650671296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45987.85650671296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45987.85650671296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45987.85650671296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45987.85650671296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45987.85650671296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45987.85650671296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45987.85650671296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45987.85650671296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45987.85650671296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45987.85650671296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45987.85650671296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45987.85650671296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45987.85650671296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45987.85650671296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45987.85650671296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45987.85650671296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45987.85650671296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45987.85650671296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45987.85650671296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45987.85650671296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45987.85650671296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45987.85650671296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45987.85650671296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45987.85650671296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45987.85650671296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45987.85650671296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45987.85650671296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45987.85650671296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45987.85650671296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45987.85650671296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45987.85650671296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45987.85650671296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45987.85650671296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45987.85650671296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45987.85650671296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45987.85650671296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45987.85650671296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45987.85650671296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45987.85650671296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45987.85650671296</v>
      </c>
      <c r="H49" s="135"/>
      <c r="I49" s="137" t="str">
        <f>IFERROR(VLOOKUP(D49,DB!A:F,6,0),"")</f>
        <v/>
      </c>
      <c r="J49" s="137" t="str">
        <f>IFERROR(VLOOKUP(D49,DB!A:G,7,0),"")</f>
        <v/>
      </c>
      <c r="K49" s="133"/>
      <c r="L49" s="132" t="str">
        <f>IFERROR(VLOOKUP(D49,DB!A:I,9,0),"")</f>
        <v/>
      </c>
    </row>
    <row r="50" spans="1:12" s="61" customFormat="1" ht="15" customHeight="1">
      <c r="F50" s="131"/>
      <c r="G50" s="130"/>
      <c r="H50" s="131"/>
      <c r="K50" s="129"/>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sheetData>
  <customSheetViews>
    <customSheetView guid="{F6042A99-DD27-4453-835D-0834D95730CC}" filter="1" showAutoFilter="1">
      <pageMargins left="0" right="0" top="0" bottom="0" header="0" footer="0"/>
      <autoFilter ref="B1:M1" xr:uid="{29E1C2D6-8A7A-4986-B05D-8F4121E049B8}"/>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39024</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162.85666874999879</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3.469087731478794</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45987.85650671296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45987.85650671296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45987.85650671296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45987.85650671296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45987.85650671296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45987.85650671296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45987.85650671296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45987.85650671296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45987.85650671296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45987.85650671296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45987.85650671296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45987.85650671296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45987.85650671296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45987.85650671296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45987.85650671296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45987.85650671296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45987.85650671296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45987.85650671296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45987.85650671296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45987.85650671296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45987.85650671296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45987.85650671296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45987.85650671296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45987.85650671296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45987.85650671296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45987.85650671296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45987.85650671296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45987.85650671296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45987.85650671296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45987.85650671296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45987.85650671296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45987.85650671296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45987.85650671296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45987.85650671296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45987.85650671296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45987.85650671296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45987.85650671296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45987.85650671296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45987.85650671296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45987.85650671296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45987.85650671296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45987.85650671296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45987.85650671296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45987.85650671296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45987.85650671296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45987.85650671296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45987.85650671296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45987.85650671296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45987.85650671296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45987.85650671296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45987.85650671296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45987.85650671296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45987.85650671296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45987.85650671296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45987.85650671296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45987.85650671296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45987.85650671296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45987.85650671296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45987.85650671296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45987.85650671296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45987.85650671296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45987.85650671296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45987.85650671296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45987.85650671296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45987.85650671296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45987.85650671296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45987.85650671296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45987.85650671296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45987.85650671296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45987.85650671296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45987.85650671296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45987.85650671296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45987.85650671296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45987.85650671296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45987.85650671296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45987.85650671296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45987.85650671296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45987.85650671296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45987.85650671296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45987.85650671296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45987.85650671296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45987.85650671296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45987.85650671296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45987.85650671296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45987.85650671296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45987.85650671296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45987.85650671296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45987.85650671296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45987.85650671296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45987.85650671296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45987.85650671296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45987.85650671296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45987.85650671296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45987.85650671296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45987.85650671296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45987.85650671296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45987.85650671296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45987.85650671296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45987.85650671296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45987.85650671296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45987.85650671296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45987.85650671296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45987.85650671296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45987.85650671296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45987.85650671296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45987.85650671296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45987.85650671296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45987.85650671296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45987.85650671296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45987.85650671296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45987.85650671296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45987.85650671296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45987.85650671296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45987.85650671296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45987.85650671296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45987.85650671296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45987.85650671296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45987.85650671296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45987.85650671296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45987.85650671296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45987.85650671296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45987.85650671296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45987.85650671296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45987.85650671296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45987.85650671296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45987.85650671296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45987.85650671296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45987.85650671296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45987.85650671296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45987.85650671296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45987.85650671296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45987.85650671296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45987.85650671296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45987.85650671296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45987.85650671296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45987.85650671296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45987.85650671296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45987.85650671296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45987.85650671296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45987.85650671296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45987.85650671296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45987.85650671296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45987.85650671296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45987.85650671296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45987.85650671296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45987.85650671296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45987.85650671296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45987.85650671296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45987.85650671296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45987.85650671296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45987.85650671296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45987.85650671296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45987.85650671296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45987.85650671296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45987.85650671296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45987.85650671296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45987.85650671296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45987.85650671296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45987.85650671296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45987.85650671296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45987.85650671296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45987.85650671296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45987.85650671296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45987.85650671296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45987.85650671296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45987.85650671296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45987.85650671296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45987.85650671296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45987.85650671296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45987.85650671296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45987.85650671296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45987.85650671296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45987.85650671296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45987.85650671296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45987.85650671296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45987.85650671296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45987.85650671296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45987.85650671296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45987.85650671296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45987.85650671296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45987.85650671296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45987.85650671296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45987.85650671296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45987.85650671296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45987.85650671296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45987.85650671296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45987.85650671296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45987.85650671296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45987.85650671296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45987.85650671296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45987.85650671296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45987.85650671296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45987.85650671296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45987.85650671296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45987.85650671296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45987.85650671296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45987.85650671296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45987.85650671296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45987.85650671296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45987.85650671296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45987.85650671296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45987.85650671296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45987.85650671296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45987.85650671296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45987.85650671296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45987.85650671296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45987.85650671296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45987.85650671296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45987.85650671296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45987.85650671296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45987.85650671296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45987.85650671296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45987.85650671296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45987.85650671296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45987.85650671296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45987.85650671296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45987.85650671296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45987.85650671296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45987.85650671296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45987.85650671296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45987.85650671296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45987.85650671296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45987.85650671296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45987.85650671296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45987.85650671296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45987.85650671296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45987.85650671296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45987.85650671296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45987.85650671296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45987.85650671296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45987.85650671296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45987.85650671296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45987.85650671296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45987.85650671296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45987.85650671296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45987.85650671296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45987.85650671296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45987.85650671296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45987.85650671296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45987.85650671296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45987.85650671296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45987.85650671296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45987.85650671296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45987.85650671296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45987.85650671296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45987.85650671296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45987.85650671296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45987.85650671296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45987.85650671296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45987.85650671296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45987.85650671296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45987.85650671296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45987.85650671296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45987.85650671296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45987.85650671296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45987.85650671296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45987.85650671296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45987.85650671296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45987.85650671296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45987.85650671296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45987.85650671296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45987.85650671296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45987.85650671296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45987.85650671296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45987.85650671296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45987.85650671296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45987.85650671296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45987.85650671296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45987.85650671296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45987.85650671296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45987.85650671296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45987.85650671296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45987.85650671296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45987.85650671296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45987.85650671296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45987.85650671296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45987.85650671296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45987.85650671296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45987.85650671296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45987.85650671296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45987.85650671296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45987.85650671296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45987.85650671296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45987.85650671296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45987.85650671296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45987.85650671296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45987.85650671296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45987.85650671296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45987.85650671296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45987.85650671296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45987.85650671296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45987.85650671296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45987.85650671296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45987.85650671296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45987.85650671296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45987.85650671296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45987.85650671296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45987.85650671296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45987.85650671296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45987.85650671296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45987.85650671296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45987.85650671296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45987.85650671296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45987.85650671296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45987.85650671296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45987.85650671296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45987.85650671296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45987.85650671296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45987.85650671296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45987.85650671296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45987.85650671296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45987.85650671296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45987.85650671296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45987.85650671296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45987.85650671296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45987.85650671296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45987.85650671296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45987.85650671296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45987.85650671296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45987.85650671296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45987.85650671296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45987.85650671296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45987.85650671296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45987.85650671296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45987.85650671296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45987.85650671296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45987.85650671296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45987.85650671296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45987.85650671296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45987.85650671296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45987.85650671296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45987.85650671296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45987.85650671296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45987.85650671296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45987.85650671296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45987.85650671296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45987.85650671296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45987.85650671296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45987.85650671296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45987.85650671296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45987.85650671296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45987.85650671296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45987.85650671296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45987.85650671296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45987.85650671296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45987.85650671296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45987.85650671296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45987.85650671296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45987.85650671296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45987.85650671296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45987.85650671296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45987.85650671296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45987.85650671296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45987.85650671296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45987.85650671296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45987.85650671296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45987.85650671296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45987.85650671296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45987.85650671296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45987.85650671296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45987.85650671296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45987.85650671296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45987.85650671296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45987.85650671296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45987.85650671296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45987.85650671296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45987.85650671296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45987.85650671296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45987.85650671296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45987.85650671296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45987.85650671296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45987.85650671296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45987.85650671296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45987.85650671296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45987.85650671296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45987.85650671296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45987.85650671296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45987.85650671296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45987.85650671296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45987.85650671296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45987.85650671296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45987.85650671296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45987.85650671296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45987.85650671296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45987.85650671296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45987.85650671296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45987.85650671296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45987.85650671296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45987.85650671296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45987.85650671296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45987.85650671296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45987.85650671296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45987.85650671296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45987.85650671296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45987.85650671296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45987.85650671296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45987.85650671296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45987.85650671296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45987.85650671296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45987.85650671296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45987.85650671296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45987.85650671296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45987.85650671296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45987.85650671296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45987.85650671296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45987.85650671296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45987.85650671296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45987.85650671296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45987.85650671296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45987.85650671296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45987.85650671296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45987.85650671296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45987.85650671296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45987.85650671296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45987.85650671296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45987.85650671296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45987.85650671296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45987.85650671296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45987.85650671296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45987.85650671296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45987.85650671296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45987.85650671296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45987.85650671296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45987.85650671296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45987.85650671296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45987.85650671296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45987.85650671296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45987.85650671296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45987.85650671296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45987.85650671296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45987.85650671296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45987.85650671296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45987.85650671296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45987.85650671296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45987.85650671296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45987.85650671296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45987.85650671296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45987.85650671296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45987.85650671296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45987.85650671296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45987.85650671296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45987.85650671296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45987.85650671296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45987.85650671296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45987.85650671296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45987.85650671296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45987.85650671296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45987.85650671296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45987.85650671296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45987.85650671296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45987.85650671296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45987.85650671296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45987.85650671296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45987.85650671296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45987.85650671296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45987.85650671296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45987.85650671296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45987.85650671296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45987.85650671296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45987.85650671296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45987.85650671296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45987.85650671296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45987.85650671296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45987.85650671296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45987.85650671296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45987.85650671296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45987.85650671296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45987.85650671296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45987.85650671296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45987.85650671296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45987.85650671296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45987.85650671296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45987.85650671296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45987.85650671296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45987.85650671296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45987.85650671296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45987.85650671296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45987.85650671296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45987.85650671296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45987.85650671296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45987.85650671296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45987.85650671296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45987.85650671296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45987.85650671296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45987.85650671296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45987.85650671296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45987.85650671296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45987.85650671296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45987.85650671296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45987.85650671296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45987.85650671296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45987.85650671296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45987.85650671296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45987.85650671296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45987.85650671296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45987.85650671296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45987.85650671296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45987.85650671296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45987.85650671296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45987.85650671296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45987.85650671296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45987.85650671296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45987.85650671296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45987.85650671296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45987.85650671296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45987.85650671296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45987.85650671296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45987.85650671296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45987.85650671296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45987.85650671296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45987.85650671296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45987.85650671296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45987.85650671296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45987.85650671296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45987.85650671296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45987.85650671296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45987.85650671296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45987.85650671296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45987.85650671296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45987.85650671296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45987.85650671296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45987.85650671296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45987.85650671296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45987.85650671296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45987.85650671296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45987.85650671296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45987.85650671296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45987.85650671296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45987.85650671296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45987.85650671296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45987.85650671296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45987.85650671296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45987.85650671296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45987.85650671296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45987.85650671296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45987.85650671296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45987.85650671296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45987.85650671296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45987.85650671296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45987.85650671296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45987.85650671296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45987.85650671296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45987.85650671296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45987.85650671296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45987.85650671296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45987.85650671296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45987.85650671296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45987.85650671296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45987.85650671296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45987.85650671296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45987.85650671296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45987.85650671296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45987.85650671296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45987.85650671296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45987.85650671296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45987.85650671296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45987.85650671296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45987.85650671296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45987.85650671296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45987.85650671296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45987.85650671296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45987.85650671296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45987.85650671296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45987.85650671296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45987.85650671296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45987.85650671296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45987.85650671296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45987.85650671296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45987.85650671296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45987.85650671296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45987.85650671296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45987.85650671296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45987.85650671296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45987.85650671296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45987.85650671296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45987.85650671296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45987.85650671296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45987.85650671296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45987.85650671296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45987.85650671296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45987.85650671296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45987.85650671296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45987.85650671296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45987.85650671296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45987.85650671296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45987.85650671296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45987.85650671296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45987.85650671296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45987.85650671296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45987.85650671296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45987.85650671296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45987.85650671296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45987.85650671296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45987.85650671296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45987.85650671296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45987.85650671296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45987.85650671296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45987.85650671296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45987.85650671296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45987.85650671296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45987.85650671296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45987.85650671296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45987.85650671296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45987.85650671296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45987.85650671296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45987.85650671296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45987.85650671296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45987.85650671296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45987.85650671296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45987.85650671296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45987.85650671296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45987.85650671296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45987.85650671296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45987.85650671296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45987.85650671296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45987.85650671296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45987.85650671296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45987.85650671296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45987.85650671296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45987.85650671296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45987.85650671296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45987.85650671296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45987.85650671296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45987.85650671296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45987.85650671296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45987.85650671296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45987.85650671296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45987.85650671296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45987.85650671296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45987.85650671296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45987.85650671296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45987.85650671296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45987.85650671296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45987.85650671296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45987.85650671296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45987.85650671296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45987.85650671296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45987.85650671296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45987.85650671296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45987.85650671296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45987.85650671296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45987.85650671296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45987.85650671296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45987.85650671296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45987.85650671296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45987.85650671296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45987.85650671296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45987.85650671296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45987.85650671296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45987.85650671296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45987.85650671296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45987.85650671296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45987.85650671296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45987.85650671296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45987.85650671296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45987.85650671296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45987.85650671296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45987.85650671296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45987.85650671296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45987.85650671296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45987.85650671296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45987.85650671296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45987.85650671296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45987.85650671296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45987.85650671296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45987.85650671296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45987.85650671296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45987.85650671296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45987.85650671296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45987.85650671296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45987.85650671296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45987.85650671296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45987.85650671296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45987.85650671296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45987.85650671296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45987.85650671296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45987.85650671296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45987.85650671296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45987.85650671296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45987.85650671296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45987.85650671296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45987.85650671296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45987.85650671296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45987.85650671296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45987.85650671296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45987.85650671296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45987.85650671296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45987.85650671296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45987.85650671296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45987.85650671296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45987.85650671296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45987.85650671296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45987.85650671296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45987.85650671296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45987.85650671296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45987.85650671296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45987.85650671296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45987.85650671296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45987.85650671296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45987.85650671296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45987.85650671296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45987.85650671296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45987.85650671296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45987.85650671296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45987.85650671296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45987.85650671296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45987.85650671296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45987.85650671296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45987.85650671296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45987.85650671296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45987.85650671296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45987.85650671296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45987.85650671296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45987.85650671296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45987.85650671296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45987.85650671296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45987.85650671296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45987.85650671296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45987.85650671296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45987.85650671296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45987.85650671296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45987.85650671296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45987.85650671296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45987.85650671296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45987.85650671296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45987.85650671296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45987.85650671296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45987.85650671296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45987.85650671296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45987.85650671296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45987.85650671296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45987.85650671296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45987.85650671296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45987.85650671296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45987.85650671296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45987.85650671296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45987.85650671296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45987.85650671296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45987.85650671296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45987.85650671296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45987.85650671296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45987.85650671296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45987.85650671296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45987.85650671296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45987.85650671296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45987.85650671296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45987.85650671296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45987.85650671296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45987.85650671296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45987.85650671296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45987.85650671296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45987.85650671296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45987.85650671296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45987.85650671296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45987.85650671296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45987.85650671296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45987.85650671296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45987.85650671296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45987.85650671296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45987.85650671296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45987.85650671296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45987.85650671296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45987.85650671296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45987.85650671296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45987.85650671296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45987.85650671296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45987.85650671296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45987.85650671296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45987.85650671296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45987.85650671296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45987.85650671296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45987.85650671296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45987.85650671296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45987.85650671296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45987.85650671296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45987.85650671296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45987.85650671296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45987.85650671296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45987.85650671296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45987.85650671296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45987.85650671296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45987.85650671296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45987.85650671296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45987.85650671296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45987.85650671296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45987.85650671296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45987.85650671296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45987.85650671296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45987.85650671296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45987.85650671296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45987.85650671296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45987.85650671296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45987.85650671296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45987.85650671296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45987.85650671296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45987.85650671296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45987.85650671296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45987.85650671296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45987.85650671296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45987.85650671296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45987.85650671296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45987.85650671296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45987.85650671296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45987.85650671296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45987.85650671296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45987.85650671296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45987.85650671296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45987.85650671296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45987.85650671296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45987.85650671296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45987.85650671296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45987.85650671296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45987.85650671296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45987.85650671296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45987.85650671296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45987.85650671296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45987.85650671296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45987.85650671296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45987.85650671296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45987.85650671296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45987.85650671296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45987.85650671296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45987.85650671296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45987.85650671296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45987.85650671296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45987.85650671296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45987.85650671296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45987.85650671296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45987.85650671296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45987.85650671296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45987.85650671296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45987.85650671296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45987.85650671296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45987.85650671296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45987.85650671296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45987.85650671296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45987.85650671296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45987.85650671296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45987.85650671296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45987.85650671296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45987.85650671296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45987.85650671296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45987.85650671296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45987.85650671296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45987.85650671296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45987.85650671296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45987.85650671296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45987.85650671296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45987.85650671296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45987.85650671296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45987.85650671296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45987.85650671296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45987.85650671296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45987.85650671296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45987.85650671296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45987.85650671296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45987.85650671296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45987.85650671296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45987.85650671296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45987.85650671296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45987.85650671296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45987.85650671296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45987.85650671296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45987.85650671296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45987.85650671296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45987.85650671296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45987.85650671296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45987.85650671296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45987.85650671296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45987.85650671296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45987.85650671296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45987.85650671296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45987.85650671296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45987.85650671296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45987.85650671296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45987.85650671296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45987.85650671296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45987.85650671296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45987.85650671296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45987.85650671296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45987.85650671296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45987.85650671296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45987.85650671296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45987.85650671296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45987.85650671296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45987.85650671296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45987.85650671296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45987.85650671296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45987.85650671296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45987.85650671296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45987.85650671296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45987.85650671296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45987.85650671296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45987.85650671296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45987.85650671296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45987.85650671296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45987.85650671296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45987.85650671296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45987.85650671296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45987.85650671296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45987.85650671296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45987.85650671296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45987.85650671296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45987.85650671296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45987.85650671296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45987.85650671296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45987.85650671296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45987.85650671296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45987.85650671296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45987.85650671296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45987.85650671296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45987.85650671296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45987.85650671296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45987.85650671296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45987.85650671296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45987.85650671296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45987.85650671296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45987.85650671296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45987.85650671296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45987.85650671296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45987.85650671296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45987.85650671296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45987.85650671296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45987.85650671296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45987.85650671296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45987.85650671296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45987.85650671296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45987.85650671296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45987.85650671296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45987.85650671296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45987.85650671296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45987.85650671296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45987.85650671296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45987.85650671296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45987.85650671296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45987.85650671296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45987.85650671296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45987.85650671296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45987.85650671296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45987.85650671296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45987.85650671296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45987.85650671296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45987.85650671296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45987.85650671296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45987.85650671296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45987.85650671296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45987.85650671296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45987.85650671296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45987.85650671296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45987.85650671296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45987.85650671296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45987.85650671296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45987.85650671296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45987.85650671296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45987.85650671296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45987.85650671296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45987.85650671296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45987.85650671296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45987.85650671296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45987.85650671296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45987.85650671296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45987.85650671296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45987.85650671296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45987.85650671296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45987.85650671296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45987.85650671296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45987.85650671296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45987.85650671296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45987.85650671296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45987.85650671296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45987.85650671296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45987.85650671296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45987.85650671296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45987.85650671296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45987.85650671296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45987.85650671296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45987.85650671296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45987.85650671296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45987.85650671296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45987.85650671296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45987.85650671296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45987.85650671296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45987.85650671296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45987.85650671296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45987.85650671296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45987.85650671296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45987.85650671296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45987.85650671296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45987.85650671296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45987.85650671296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45987.85650671296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45987.85650671296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45987.85650671296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45987.85650671296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45987.85650671296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45987.85650671296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45987.85650671296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45987.85650671296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45987.85650671296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45987.85650671296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45987.85650671296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45987.85650671296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45987.85650671296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45987.85650671296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45987.85650671296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45987.85650671296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45987.85650671296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45987.85650671296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45987.85650671296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45987.85650671296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45987.85650671296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45987.85650671296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45987.85650671296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45987.85650671296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45987.85650671296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45987.85650671296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45987.85650671296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45987.85650671296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45987.85650671296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45987.85650671296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45987.85650671296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45987.85650671296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45987.85650671296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45987.85650671296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45987.85650671296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45987.85650671296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45987.85650671296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45987.85650671296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45987.85650671296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45987.85650671296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45987.85650671296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45987.85650671296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45987.85650671296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45987.85650671296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45987.85650671296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45987.85650671296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45987.85650671296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45987.85650671296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45987.85650671296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45987.85650671296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45987.85650671296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45987.85650671296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45987.85650671296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45987.85650671296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45987.85650671296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45987.85650671296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45987.85650671296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45987.85650671296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45987.85650671296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45987.85650671296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45987.85650671296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45987.85650671296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284.37578912036406</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29943</v>
      </c>
      <c r="E3" s="91" t="s">
        <v>39021</v>
      </c>
      <c r="F3" s="92">
        <v>45987.822905092595</v>
      </c>
      <c r="G3" s="93">
        <f t="shared" ref="G3:G34" ca="1" si="0">IFERROR(NOW()-F3,"")</f>
        <v>3.3601620365516283E-2</v>
      </c>
      <c r="H3" s="92">
        <v>45987.776145833333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38035</v>
      </c>
      <c r="E4" s="91" t="s">
        <v>39021</v>
      </c>
      <c r="F4" s="92">
        <v>45987.824872685182</v>
      </c>
      <c r="G4" s="93">
        <f t="shared" ca="1" si="0"/>
        <v>3.1634027778636664E-2</v>
      </c>
      <c r="H4" s="92">
        <v>45987.819027777776</v>
      </c>
      <c r="I4" s="92" t="str">
        <f>IFERROR(VLOOKUP(D4,DB!A:F,6,0),"")</f>
        <v>SCECO</v>
      </c>
      <c r="J4" s="92" t="str">
        <f>IFERROR(VLOOKUP(D4,DB!A:G,7,0),"")</f>
        <v>Good</v>
      </c>
      <c r="K4" s="94" t="s">
        <v>39118</v>
      </c>
      <c r="L4" s="88" t="str">
        <f>IFERROR(VLOOKUP(D4,DB!A:I,9,0),"")</f>
        <v>Latis</v>
      </c>
    </row>
    <row r="5" spans="1:16" ht="15" customHeight="1">
      <c r="A5" s="110"/>
      <c r="B5" s="110" t="str">
        <f>IFERROR(VLOOKUP(D5,DB!A:K,11,0),"")</f>
        <v/>
      </c>
      <c r="C5" s="90"/>
      <c r="D5" s="88"/>
      <c r="E5" s="91"/>
      <c r="F5" s="92"/>
      <c r="G5" s="93">
        <f t="shared" ca="1" si="0"/>
        <v>45987.85650671296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45987.85650671296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45987.85650671296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45987.85650671296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45987.85650671296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45987.85650671296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45987.85650671296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45987.85650671296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45987.85650671296</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45987.85650671296</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45987.85650671296</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45987.85650671296</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45987.85650671296</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45987.85650671296</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45987.85650671296</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45987.85650671296</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45987.85650671296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45987.85650671296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45987.85650671296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45987.85650671296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45987.85650671296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45987.85650671296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45987.85650671296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45987.85650671296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45987.85650671296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45987.85650671296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45987.85650671296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45987.85650671296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45987.85650671296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45987.85650671296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45987.85650671296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45987.85650671296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45987.85650671296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45987.85650671296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45987.85650671296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45987.85650671296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45987.85650671296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45987.85650671296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45987.85650671296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45987.85650671296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45987.85650671296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45987.85650671296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45987.85650671296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45987.85650671296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45987.85650671296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45987.85650671296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45987.85650671296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45987.85650671296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45987.85650671296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45987.85650671296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45987.85650671296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45987.85650671296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45987.85650671296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45987.85650671296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45987.85650671296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45987.85650671296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45987.85650671296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45987.85650671296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45987.85650671296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45987.85650671296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45987.85650671296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45987.85650671296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45987.85650671296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45987.85650671296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45987.85650671296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45987.85650671296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45987.85650671296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45987.85650671296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45987.85650671296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45987.85650671296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45987.85650671296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45987.85650671296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45987.85650671296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45987.85650671296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45987.85650671296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45987.85650671296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45987.85650671296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45987.85650671296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45987.85650671296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45987.85650671296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45987.85650671296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45987.85650671296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45987.85650671296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45987.85650671296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45987.85650671296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45987.85650671296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45987.85650671296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45987.85650671296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45987.85650671296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45987.85650671296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45987.85650671296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45987.85650671296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45987.85650671296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45987.85650671296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45987.85650671296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45987.85650671296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45987.85650671296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45987.85650671296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45987.85650671296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45987.85650671296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45987.85650671296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45987.85650671296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45987.85650671296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45987.85650671296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45987.85650671296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45987.85650671296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45987.85650671296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45987.85650671296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45987.85650671296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45987.85650671296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45987.85650671296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45987.85650671296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45987.85650671296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45987.85650671296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45987.85650671296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45987.85650671296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45987.85650671296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45987.85650671296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45987.85650671296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45987.85650671296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45987.85650671296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45987.85650671296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45987.85650671296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45987.85650671296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45987.85650671296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45987.85650671296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45987.85650671296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45987.85650671296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45987.85650671296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45987.85650671296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45987.85650671296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45987.85650671296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45987.85650671296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45987.85650671296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45987.85650671296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45987.85650671296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45987.85650671296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45987.85650671296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45987.85650671296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45987.85650671296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45987.85650671296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45987.85650671296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45987.85650671296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45987.85650671296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45987.85650671296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45987.85650671296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45987.85650671296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45987.85650671296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45987.85650671296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45987.85650671296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45987.85650671296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45987.85650671296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45987.85650671296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45987.85650671296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45987.85650671296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45987.85650671296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45987.85650671296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45987.85650671296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45987.85650671296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45987.85650671296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45987.85650671296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45987.85650671296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45987.85650671296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45987.85650671296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45987.85650671296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45987.85650671296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45987.85650671296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45987.85650671296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45987.85650671296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45987.85650671296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45987.85650671296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45987.85650671296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45987.85650671296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45987.85650671296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45987.85650671296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45987.85650671296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45987.85650671296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45987.85650671296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45987.85650671296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45987.85650671296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45987.85650671296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45987.85650671296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45987.85650671296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45987.85650671296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45987.85650671296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45987.85650671296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45987.85650671296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45987.85650671296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45987.85650671296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45987.85650671296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45987.85650671296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45987.85650671296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45987.85650671296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45987.85650671296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45987.85650671296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45987.85650671296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45987.85650671296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45987.85650671296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45987.85650671296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45987.85650671296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45987.85650671296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45987.85650671296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45987.85650671296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45987.85650671296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45987.85650671296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45987.85650671296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45987.85650671296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45987.85650671296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45987.85650671296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45987.85650671296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45987.85650671296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45987.85650671296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45987.85650671296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45987.85650671296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45987.85650671296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45987.85650671296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45987.85650671296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45987.85650671296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45987.85650671296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45987.85650671296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45987.85650671296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45987.85650671296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45987.85650671296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45987.85650671296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45987.85650671296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45987.85650671296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45987.85650671296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45987.85650671296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45987.85650671296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45987.85650671296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45987.85650671296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45987.85650671296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45987.85650671296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45987.85650671296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45987.85650671296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45987.85650671296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45987.85650671296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45987.85650671296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45987.85650671296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45987.85650671296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45987.85650671296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45987.85650671296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45987.85650671296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45987.85650671296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45987.85650671296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45987.85650671296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45987.85650671296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45987.85650671296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45987.85650671296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45987.85650671296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45987.85650671296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45987.85650671296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45987.85650671296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45987.85650671296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45987.85650671296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45987.85650671296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45987.85650671296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45987.85650671296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45987.85650671296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45987.85650671296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45987.85650671296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45987.85650671296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45987.85650671296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45987.85650671296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45987.85650671296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45987.85650671296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45987.85650671296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45987.85650671296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45987.85650671296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45987.85650671296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45987.85650671296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45987.85650671296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45987.85650671296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45987.85650671296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45987.85650671296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45987.85650671296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45987.85650671296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45987.85650671296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45987.85650671296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45987.85650671296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45987.85650671296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45987.85650671296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45987.85650671296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45987.85650671296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45987.85650671296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45987.85650671296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45987.85650671296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45987.85650671296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45987.85650671296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45987.85650671296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45987.85650671296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45987.85650671296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45987.85650671296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45987.85650671296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45987.85650671296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45987.85650671296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45987.85650671296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45987.85650671296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45987.85650671296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45987.85650671296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45987.85650671296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45987.85650671296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45987.85650671296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45987.85650671296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45987.85650671296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45987.85650671296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45987.85650671296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45987.85650671296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45987.85650671296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45987.85650671296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45987.85650671296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45987.85650671296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45987.85650671296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45987.85650671296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45987.85650671296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45987.85650671296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45987.85650671296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45987.85650671296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45987.85650671296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45987.85650671296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45987.85650671296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45987.85650671296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45987.85650671296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45987.85650671296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45987.85650671296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45987.85650671296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45987.85650671296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45987.85650671296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45987.85650671296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45987.85650671296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45987.85650671296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45987.85650671296</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96.024446527771943</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39024</v>
      </c>
      <c r="F3" s="38">
        <v>45926.188877314817</v>
      </c>
      <c r="G3" s="105">
        <f t="shared" ref="G3" ca="1" si="0">IFERROR(NOW()-F3,"")</f>
        <v>61.667629398143617</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39024</v>
      </c>
      <c r="F4" s="107">
        <v>45948.661111111112</v>
      </c>
      <c r="G4" s="108">
        <f t="shared" ref="G4" ca="1" si="1">IFERROR(NOW()-F4,"")</f>
        <v>39.195395601847849</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6.4832081018466852</v>
      </c>
      <c r="H5" s="119">
        <v>45981.360798611109</v>
      </c>
      <c r="I5" s="106" t="str">
        <f>IFERROR(VLOOKUP(D5,DB!A:F,6,0),"")</f>
        <v>SCECO</v>
      </c>
      <c r="J5" s="106" t="str">
        <f>IFERROR(VLOOKUP(D5,DB!A:G,7,0),"")</f>
        <v>Dead</v>
      </c>
      <c r="K5" s="106" t="s">
        <v>39126</v>
      </c>
      <c r="L5" s="106" t="str">
        <f>IFERROR(VLOOKUP(D5,DB!A:I,9,0),"")</f>
        <v>Latis</v>
      </c>
    </row>
    <row r="6" spans="1:13" s="39" customFormat="1">
      <c r="A6" s="37"/>
      <c r="B6" s="37" t="str">
        <f>IFERROR(VLOOKUP(D6,DB!A:K,11,0),"")</f>
        <v/>
      </c>
      <c r="C6" s="37"/>
      <c r="D6" s="37"/>
      <c r="E6" s="37"/>
      <c r="F6" s="38"/>
      <c r="G6" s="108">
        <f ca="1">IFERROR(NOW()-F6,"")</f>
        <v>45987.85650671296</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45987.85650671296</v>
      </c>
      <c r="H7" s="38"/>
      <c r="I7" s="37" t="str">
        <f>IFERROR(VLOOKUP(D7,DB!A:F,6,0),"")</f>
        <v/>
      </c>
      <c r="J7" s="37" t="str">
        <f>IFERROR(VLOOKUP(D7,DB!A:G,7,0),"")</f>
        <v/>
      </c>
      <c r="K7" s="37"/>
      <c r="L7" s="37" t="str">
        <f>IFERROR(VLOOKUP(D7,DB!A:I,9,0),"")</f>
        <v/>
      </c>
    </row>
    <row r="8" spans="1:13" s="39" customFormat="1">
      <c r="A8" s="37"/>
      <c r="B8" s="37" t="str">
        <f>IFERROR(VLOOKUP(D8,DB!A:K,11,0),"")</f>
        <v/>
      </c>
      <c r="C8" s="37"/>
      <c r="D8" s="146"/>
      <c r="E8" s="37"/>
      <c r="F8" s="38"/>
      <c r="G8" s="108">
        <f ca="1">IFERROR(NOW()-F8,"")</f>
        <v>45987.85650671296</v>
      </c>
      <c r="H8" s="38"/>
      <c r="I8" s="37" t="str">
        <f>IFERROR(VLOOKUP(D8,DB!A:F,6,0),"")</f>
        <v/>
      </c>
      <c r="J8" s="37" t="str">
        <f>IFERROR(VLOOKUP(D8,DB!A:G,7,0),"")</f>
        <v/>
      </c>
      <c r="K8" s="37"/>
      <c r="L8" s="37" t="str">
        <f>IFERROR(VLOOKUP(D8,DB!A:I,9,0),"")</f>
        <v/>
      </c>
    </row>
    <row r="9" spans="1:13" s="39" customFormat="1">
      <c r="A9" s="37"/>
      <c r="B9" s="37" t="str">
        <f>IFERROR(VLOOKUP(D9,DB!A:K,11,0),"")</f>
        <v/>
      </c>
      <c r="C9" s="37"/>
      <c r="D9" s="146"/>
      <c r="E9" s="37"/>
      <c r="F9" s="38"/>
      <c r="G9" s="108">
        <f ca="1">IFERROR(NOW()-F9,"")</f>
        <v>45987.85650671296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45987.85650671296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45987.85650671296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45987.85650671296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45987.85650671296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45987.85650671296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45987.85650671296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45987.85650671296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45987.85650671296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45987.85650671296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45987.85650671296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45987.85650671296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ca="1">IFERROR(NOW()-F21,"")</f>
        <v>45987.85650671296</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4">
        <f ca="1">IFERROR(NOW()-F22,"")</f>
        <v>45987.85650671296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45987.85650671296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45987.85650671296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45987.85650671296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45987.85650671296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45987.85650671296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45987.85650671296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45987.85650671296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45987.85650671296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45987.85650671296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45987.85650671296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45987.85650671296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45987.85650671296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45987.85650671296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45987.85650671296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45987.85650671296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45987.85650671296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45987.85650671296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ca="1">IFERROR(NOW()-F40,"")</f>
        <v>45987.85650671296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ca="1">IFERROR(NOW()-F41,"")</f>
        <v>45987.85650671296</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45987.85650671296</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45987.85650671296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45987.85650671296</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45987.85650671296</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45987.85650671296</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45987.85650671296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45987.85650671296</v>
      </c>
      <c r="H8" s="126"/>
      <c r="I8" s="124" t="str">
        <f>IFERROR(VLOOKUP(D8,DB!A:F,6,0),"")</f>
        <v/>
      </c>
      <c r="J8" s="124" t="str">
        <f>IFERROR(VLOOKUP(D8,DB!A:G,7,0),"")</f>
        <v/>
      </c>
      <c r="K8" s="127" t="s">
        <v>39127</v>
      </c>
      <c r="L8" s="128" t="str">
        <f>IFERROR(VLOOKUP(D8,DB!A:I,9,0),"")</f>
        <v/>
      </c>
    </row>
    <row r="9" spans="1:16382" ht="31.5" customHeight="1">
      <c r="A9" s="123"/>
      <c r="B9" s="124" t="str">
        <f>IFERROR(VLOOKUP(D9,DB!A:K,11,0),"")</f>
        <v/>
      </c>
      <c r="C9" s="125"/>
      <c r="D9" s="124"/>
      <c r="E9" s="106"/>
      <c r="F9" s="126"/>
      <c r="G9" s="72">
        <f ca="1">IFERROR(NOW()-F9,"-")</f>
        <v>45987.85650671296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45987.85650671296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45987.85650671296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45987.85650671296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45987.85650671296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45987.85650671296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45987.85650671296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45987.85650671296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45987.85650671296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45987.85650671296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45987.85650671296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45987.85650671296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45987.85650671296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45987.85650671296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45987.85650671296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45987.85650671296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45987.85650671296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45987.85650671296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45987.85650671296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45987.85650671296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45987.85650671296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45987.85650671296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45987.85650671296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45987.85650671296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45987.85650671296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45987.85650671296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45987.85650671296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45987.85650671296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45987.85650671296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45987.85650671296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45987.85650671296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45987.85650671296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45987.85650671296</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2025-11-26T17:34:40Z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