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859" documentId="13_ncr:1_{F6CB121F-512D-4AA6-A0C1-0FB36C537598}" xr6:coauthVersionLast="47" xr6:coauthVersionMax="47" xr10:uidLastSave="{AEC89E94-67AF-4144-9AF2-D5DD68889D48}"/>
  <bookViews>
    <workbookView xWindow="-109" yWindow="-109" windowWidth="26301" windowHeight="14169" firstSheet="2"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4" i="1"/>
  <c r="B5" i="1"/>
  <c r="B6" i="1"/>
  <c r="B7" i="1"/>
  <c r="B8" i="1"/>
  <c r="B9" i="1"/>
  <c r="B10" i="1"/>
  <c r="B11" i="1"/>
  <c r="B12" i="1"/>
  <c r="B13" i="1"/>
  <c r="B14" i="1"/>
  <c r="B15" i="1"/>
  <c r="B16" i="1"/>
  <c r="B17" i="1"/>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3" i="4"/>
  <c r="I3" i="4"/>
  <c r="J3" i="4"/>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G70" i="5"/>
  <c r="I70" i="5"/>
  <c r="J70" i="5"/>
  <c r="L70"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<sst xmlns="http://schemas.openxmlformats.org/spreadsheetml/2006/main" count="179029" uniqueCount="39105">
  <si>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</si>
  <si>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</si>
  <si>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</si>
  <si>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</si>
  <si>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</si>
  <si>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</si>
  <si>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</si>
  <si>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</si>
  <si>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</si>
  <si>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</si>
  <si>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</si>
  <si>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</si>
  <si>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</si>
  <si>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</si>
  <si>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</si>
  <si>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</si>
  <si>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</si>
  <si>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</si>
  <si>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</si>
  <si>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</si>
  <si>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</si>
  <si>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</si>
  <si>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</si>
  <si>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</si>
  <si>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</si>
  <si>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</si>
  <si>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</si>
  <si>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</si>
  <si>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</si>
  <si>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</si>
  <si>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</si>
  <si>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</si>
  <si>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</si>
  <si>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</si>
  <si>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</si>
  <si>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</si>
  <si>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</si>
  <si>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</si>
  <si>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</si>
  <si>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</si>
  <si>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</si>
  <si>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</si>
  <si>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</si>
  <si>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</si>
  <si>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</si>
  <si>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</si>
  <si>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</si>
  <si>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</si>
  <si>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</si>
  <si>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</si>
  <si>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</si>
  <si>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</si>
  <si>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</si>
  <si>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</si>
  <si>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</si>
  <si>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</si>
  <si>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</si>
  <si>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</si>
  <si>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</si>
  <si>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</si>
  <si>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</si>
  <si>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</si>
  <si>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</si>
  <si>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</si>
  <si>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</si>
  <si>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</si>
  <si>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</si>
  <si>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</si>
  <si>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</si>
  <si>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</si>
  <si>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</si>
  <si>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</si>
  <si>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</si>
  <si>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</si>
  <si>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</si>
  <si>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</si>
  <si>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</si>
  <si>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</si>
  <si>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</si>
  <si>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</si>
  <si>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</si>
  <si>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</si>
  <si>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</si>
  <si>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</si>
  <si>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</si>
  <si>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</si>
  <si>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</si>
  <si>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</si>
  <si>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</si>
  <si>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</si>
  <si>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</si>
  <si>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</si>
  <si>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</si>
  <si>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</si>
  <si>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</si>
  <si>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</si>
  <si>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</si>
  <si>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</si>
  <si>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</si>
  <si>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</si>
  <si>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</si>
  <si>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</si>
  <si>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</si>
  <si>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</si>
  <si>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</si>
  <si>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</si>
  <si>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</si>
  <si>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</si>
  <si>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</si>
  <si>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</si>
  <si>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</si>
  <si>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</si>
  <si>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</si>
  <si>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</si>
  <si>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</si>
  <si>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</si>
  <si>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</si>
  <si>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</si>
  <si>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</si>
  <si>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</si>
  <si>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</si>
  <si>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</si>
  <si>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</si>
  <si>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</si>
  <si>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</si>
  <si>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</si>
  <si>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</si>
  <si>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</si>
  <si>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</si>
  <si>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</si>
  <si>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</si>
  <si>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</si>
  <si>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</si>
  <si>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</si>
  <si>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</si>
  <si>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</si>
  <si>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</si>
  <si>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</si>
  <si>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</si>
  <si>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</si>
  <si>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</si>
  <si>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</si>
  <si>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</si>
  <si>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</si>
  <si>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</si>
  <si>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</si>
  <si>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</si>
  <si>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</si>
  <si>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</si>
  <si>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</si>
  <si>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</si>
  <si>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</si>
  <si>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</si>
  <si>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</si>
  <si>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</si>
  <si>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</si>
  <si>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</si>
  <si>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</si>
  <si>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</si>
  <si>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</si>
  <si>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</si>
  <si>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</si>
  <si>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</si>
  <si>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</si>
  <si>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</si>
  <si>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</si>
  <si>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</si>
  <si>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</si>
  <si>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</si>
  <si>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</si>
  <si>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</si>
  <si>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</si>
  <si>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</si>
  <si>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</si>
  <si>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</si>
  <si>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</si>
  <si>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</si>
  <si>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</si>
  <si>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</si>
  <si>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</si>
  <si>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</si>
  <si>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</si>
  <si>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</si>
  <si>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</si>
  <si>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</si>
  <si>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</si>
  <si>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</si>
  <si>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</si>
  <si>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</si>
  <si>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</si>
  <si>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</si>
  <si>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</si>
  <si>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</si>
  <si>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</si>
  <si>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</si>
  <si>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</si>
  <si>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</si>
  <si>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</si>
  <si>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</si>
  <si>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</si>
  <si>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</si>
  <si>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</si>
  <si>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</si>
  <si>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</si>
  <si>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</si>
  <si>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</si>
  <si>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</si>
  <si>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</si>
  <si>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</si>
  <si>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</si>
  <si>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</si>
  <si>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</si>
  <si>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</si>
  <si>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</si>
  <si>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</si>
  <si>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</si>
  <si>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</si>
  <si>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</si>
  <si>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</si>
  <si>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</si>
  <si>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</si>
  <si>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</si>
  <si>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</si>
  <si>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</si>
  <si>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</si>
  <si>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</si>
  <si>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</si>
  <si>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</si>
  <si>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</si>
  <si>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</si>
  <si>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</si>
  <si>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</si>
  <si>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</si>
  <si>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</si>
  <si>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</si>
  <si>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</si>
  <si>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</si>
  <si>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</si>
  <si>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</si>
  <si>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</si>
  <si>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</si>
  <si>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</si>
  <si>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</si>
  <si>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</si>
  <si>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</si>
  <si>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</si>
  <si>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</si>
  <si>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</si>
  <si>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</si>
  <si>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</si>
  <si>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</si>
  <si>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</si>
  <si>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</si>
  <si>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</si>
  <si>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</si>
  <si>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</si>
  <si>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</si>
  <si>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</si>
  <si>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</si>
  <si>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</si>
  <si>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</si>
  <si>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</si>
  <si>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</si>
  <si>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</si>
  <si>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</si>
  <si>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</si>
  <si>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</si>
  <si>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</si>
  <si>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</si>
  <si>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</si>
  <si>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</si>
  <si>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</si>
  <si>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</si>
  <si>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</si>
  <si>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</si>
  <si>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</si>
  <si>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</si>
  <si>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</si>
  <si>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</si>
  <si>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</si>
  <si>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</si>
  <si>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</si>
  <si>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</si>
  <si>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</si>
  <si>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</si>
  <si>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</si>
  <si>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</si>
  <si>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</si>
  <si>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</si>
  <si>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</si>
  <si>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</si>
  <si>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</si>
  <si>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</si>
  <si>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</si>
  <si>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</si>
  <si>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</si>
  <si>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</si>
  <si>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</si>
  <si>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</si>
  <si>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</si>
  <si>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</si>
  <si>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</si>
  <si>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</si>
  <si>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</si>
  <si>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</si>
  <si>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</si>
  <si>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</si>
  <si>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</si>
  <si>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</si>
  <si>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</si>
  <si>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</si>
  <si>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</si>
  <si>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</si>
  <si>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</si>
  <si>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</si>
  <si>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</si>
  <si>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</si>
  <si>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</si>
  <si>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</si>
  <si>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</si>
  <si>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</si>
  <si>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</si>
  <si>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</si>
  <si>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</si>
  <si>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</si>
  <si>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</si>
  <si>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</si>
  <si>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</si>
  <si>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</si>
  <si>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</si>
  <si>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</si>
  <si>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</si>
  <si>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</si>
  <si>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</si>
  <si>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</si>
  <si>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</si>
  <si>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</si>
  <si>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</si>
  <si>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</si>
  <si>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</si>
  <si>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</si>
  <si>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</si>
  <si>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</si>
  <si>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</si>
  <si>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</si>
  <si>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</si>
  <si>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</si>
  <si>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</si>
  <si>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</si>
  <si>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</si>
  <si>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</si>
  <si>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</si>
  <si>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</si>
  <si>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</si>
  <si>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</si>
  <si>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</si>
  <si>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</si>
  <si>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</si>
  <si>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</si>
  <si>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</si>
  <si>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</si>
  <si>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</si>
  <si>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</si>
  <si>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</si>
  <si>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</si>
  <si>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</si>
  <si>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</si>
  <si>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</si>
  <si>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</si>
  <si>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</si>
  <si>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</si>
  <si>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</si>
  <si>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</si>
  <si>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</si>
  <si>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</si>
  <si>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</si>
  <si>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</si>
  <si>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</si>
  <si>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</si>
  <si>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</si>
  <si>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</si>
  <si>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</si>
  <si>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</si>
  <si>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</si>
  <si>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</si>
  <si>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</si>
  <si>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</si>
  <si>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</si>
  <si>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</si>
  <si>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</si>
  <si>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</si>
  <si>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</si>
  <si>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</si>
  <si>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</si>
  <si>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</si>
  <si>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</si>
  <si>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</si>
  <si>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</si>
  <si>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</si>
  <si>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</si>
  <si>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</si>
  <si>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</si>
  <si>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</si>
  <si>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</si>
  <si>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</si>
  <si>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</si>
  <si>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</si>
  <si>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</si>
  <si>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</si>
  <si>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</si>
  <si>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</si>
  <si>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</si>
  <si>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</si>
  <si>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</si>
  <si>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</si>
  <si>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</si>
  <si>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</si>
  <si>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</si>
  <si>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</si>
  <si>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</si>
  <si>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</si>
  <si>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</si>
  <si>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</si>
  <si>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</si>
  <si>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</si>
  <si>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</si>
  <si>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</si>
  <si>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</si>
  <si>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</si>
  <si>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</si>
  <si>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</si>
  <si>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</si>
  <si>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</si>
  <si>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</si>
  <si>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</si>
  <si>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</si>
  <si>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</si>
  <si>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</si>
  <si>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</si>
  <si>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</si>
  <si>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</si>
  <si>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</si>
  <si>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</si>
  <si>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</si>
  <si>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</si>
  <si>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</si>
  <si>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</si>
  <si>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</si>
  <si>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</si>
  <si>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</si>
  <si>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</si>
  <si>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</si>
  <si>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</si>
  <si>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</si>
  <si>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</si>
  <si>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</si>
  <si>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</si>
  <si>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</si>
  <si>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</si>
  <si>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</si>
  <si>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</si>
  <si>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</si>
  <si>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</si>
  <si>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</si>
  <si>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</si>
  <si>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</si>
  <si>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</si>
  <si>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</si>
  <si>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</si>
  <si>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</si>
  <si>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</si>
  <si>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</si>
  <si>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</si>
  <si>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</si>
  <si>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</si>
  <si>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</si>
  <si>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</si>
  <si>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</si>
  <si>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</si>
  <si>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</si>
  <si>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</si>
  <si>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</si>
  <si>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</si>
  <si>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</si>
  <si>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</si>
  <si>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</si>
  <si>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</si>
  <si>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</si>
  <si>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</si>
  <si>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</si>
  <si>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</si>
  <si>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</si>
  <si>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</si>
  <si>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</si>
  <si>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</si>
  <si>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</si>
  <si>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</si>
  <si>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</si>
  <si>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</si>
  <si>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</si>
  <si>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</si>
  <si>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</si>
  <si>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</si>
  <si>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</si>
  <si>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</si>
  <si>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</si>
  <si>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</si>
  <si>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</si>
  <si>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</si>
  <si>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</si>
  <si>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</si>
  <si>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</si>
  <si>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</si>
  <si>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</si>
  <si>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</si>
  <si>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</si>
  <si>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</si>
  <si>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</si>
  <si>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</si>
  <si>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</si>
  <si>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</si>
  <si>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</si>
  <si>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</si>
  <si>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</si>
  <si>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</si>
  <si>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</si>
  <si>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</si>
  <si>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</si>
  <si>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</si>
  <si>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</si>
  <si>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</si>
  <si>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</si>
  <si>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</si>
  <si>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</si>
  <si>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</si>
  <si>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</si>
  <si>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</si>
  <si>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</si>
  <si>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</si>
  <si>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</si>
  <si>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</si>
  <si>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</si>
  <si>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</si>
  <si>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</si>
  <si>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</si>
  <si>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</si>
  <si>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</si>
  <si>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</si>
  <si>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</si>
  <si>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</si>
  <si>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</si>
  <si>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</si>
  <si>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</si>
  <si>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</si>
  <si>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</si>
  <si>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</si>
  <si>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</si>
  <si>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</si>
  <si>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</si>
  <si>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</si>
  <si>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</si>
  <si>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</si>
  <si>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</si>
  <si>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</si>
  <si>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</si>
  <si>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</si>
  <si>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</si>
  <si>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</si>
  <si>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</si>
  <si>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</si>
  <si>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</si>
  <si>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</si>
  <si>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</si>
  <si>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</si>
  <si>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</si>
  <si>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</si>
  <si>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</si>
  <si>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</si>
  <si>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</si>
  <si>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</si>
  <si>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</si>
  <si>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</si>
  <si>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</si>
  <si>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</si>
  <si>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</si>
  <si>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</si>
  <si>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</si>
  <si>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</si>
  <si>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</si>
  <si>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</si>
  <si>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</si>
  <si>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</si>
  <si>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</si>
  <si>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</si>
  <si>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</si>
  <si>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</si>
  <si>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</si>
  <si>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</si>
  <si>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</si>
  <si>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</si>
  <si>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</si>
  <si>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</si>
  <si>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</si>
  <si>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</si>
  <si>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</si>
  <si>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</si>
  <si>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</si>
  <si>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</si>
  <si>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</si>
  <si>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</si>
  <si>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</si>
  <si>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</si>
  <si>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</si>
  <si>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</si>
  <si>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</si>
  <si>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</si>
  <si>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</si>
  <si>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</si>
  <si>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</si>
  <si>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</si>
  <si>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</si>
  <si>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</si>
  <si>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</si>
  <si>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</si>
  <si>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</si>
  <si>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</si>
  <si>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</si>
  <si>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</si>
  <si>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</si>
  <si>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</si>
  <si>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</si>
  <si>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</si>
  <si>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</si>
  <si>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</si>
  <si>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</si>
  <si>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</si>
  <si>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</si>
  <si>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</si>
  <si>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</si>
  <si>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</si>
  <si>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</si>
  <si>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</si>
  <si>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</si>
  <si>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</si>
  <si>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</si>
  <si>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</si>
  <si>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</si>
  <si>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</si>
  <si>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</si>
  <si>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</si>
  <si>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</si>
  <si>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</si>
  <si>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</si>
  <si>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</si>
  <si>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</si>
  <si>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</si>
  <si>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</si>
  <si>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</si>
  <si>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</si>
  <si>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</si>
  <si>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</si>
  <si>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</si>
  <si>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</si>
  <si>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</si>
  <si>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</si>
  <si>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</si>
  <si>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</si>
  <si>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</si>
  <si>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</si>
  <si>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</si>
  <si>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</si>
  <si>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</si>
  <si>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</si>
  <si>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</si>
  <si>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</si>
  <si>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</si>
  <si>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</si>
  <si>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</si>
  <si>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</si>
  <si>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</si>
  <si>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</si>
  <si>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</si>
  <si>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</si>
  <si>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</si>
  <si>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</si>
  <si>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</si>
  <si>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</si>
  <si>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</si>
  <si>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</si>
  <si>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</si>
  <si>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</si>
  <si>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</si>
  <si>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</si>
  <si>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</si>
  <si>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</si>
  <si>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</si>
  <si>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</si>
  <si>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</si>
  <si>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</si>
  <si>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</si>
  <si>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</si>
  <si>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</si>
  <si>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</si>
  <si>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</si>
  <si>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</si>
  <si>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</si>
  <si>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</si>
  <si>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</si>
  <si>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</si>
  <si>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</si>
  <si>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</si>
  <si>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</si>
  <si>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</si>
  <si>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</si>
  <si>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</si>
  <si>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</si>
  <si>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</si>
  <si>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</si>
  <si>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</si>
  <si>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</si>
  <si>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</si>
  <si>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</si>
  <si>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</si>
  <si>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</si>
  <si>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</si>
  <si>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</si>
  <si>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</si>
  <si>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</si>
  <si>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</si>
  <si>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</si>
  <si>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</si>
  <si>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</si>
  <si>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</si>
  <si>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</si>
  <si>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</si>
  <si>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</si>
  <si>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</si>
  <si>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</si>
  <si>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</si>
  <si>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</si>
  <si>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</si>
  <si>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</si>
  <si>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</si>
  <si>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</si>
  <si>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</si>
  <si>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</si>
  <si>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</si>
  <si>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</si>
  <si>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</si>
  <si>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</si>
  <si>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</si>
  <si>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</si>
  <si>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</si>
  <si>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</si>
  <si>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</si>
  <si>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</si>
  <si>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</si>
  <si>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</si>
  <si>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</si>
  <si>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</si>
  <si>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</si>
  <si>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</si>
  <si>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</si>
  <si>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</si>
  <si>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</si>
  <si>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</si>
  <si>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</si>
  <si>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</si>
  <si>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</si>
  <si>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</si>
  <si>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</si>
  <si>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</si>
  <si>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</si>
  <si>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</si>
  <si>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</si>
  <si>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</si>
  <si>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</si>
  <si>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</si>
  <si>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</si>
  <si>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</si>
  <si>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</si>
  <si>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</si>
  <si>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</si>
  <si>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</si>
  <si>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</si>
  <si>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</si>
  <si>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</si>
  <si>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</si>
  <si>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</si>
  <si>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</si>
  <si>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</si>
  <si>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</si>
  <si>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</si>
  <si>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</si>
  <si>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</si>
  <si>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</si>
  <si>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</si>
  <si>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</si>
  <si>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</si>
  <si>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</si>
  <si>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</si>
  <si>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</si>
  <si>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</si>
  <si>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</si>
  <si>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</si>
  <si>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</si>
  <si>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</si>
  <si>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</si>
  <si>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</si>
  <si>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</si>
  <si>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</si>
  <si>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</si>
  <si>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</si>
  <si>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</si>
  <si>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</si>
  <si>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</si>
  <si>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</si>
  <si>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</si>
  <si>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</si>
  <si>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</si>
  <si>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</si>
  <si>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</si>
  <si>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</si>
  <si>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</si>
  <si>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</si>
  <si>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</si>
  <si>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</si>
  <si>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</si>
  <si>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</si>
  <si>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</si>
  <si>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</si>
  <si>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</si>
  <si>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</si>
  <si>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</si>
  <si>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</si>
  <si>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</si>
  <si>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</si>
  <si>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</si>
  <si>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</si>
  <si>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</si>
  <si>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</si>
  <si>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</si>
  <si>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</si>
  <si>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</si>
  <si>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</si>
  <si>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</si>
  <si>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</si>
  <si>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</si>
  <si>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</si>
  <si>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</si>
  <si>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</si>
  <si>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</si>
  <si>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</si>
  <si>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</si>
  <si>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</si>
  <si>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</si>
  <si>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</si>
  <si>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</si>
  <si>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</si>
  <si>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</si>
  <si>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</si>
  <si>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</si>
  <si>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</si>
  <si>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</si>
  <si>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</si>
  <si>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</si>
  <si>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</si>
  <si>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</si>
  <si>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</si>
  <si>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</si>
  <si>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</si>
  <si>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</si>
  <si>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</si>
  <si>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</si>
  <si>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</si>
  <si>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</si>
  <si>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</si>
  <si>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</si>
  <si>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</si>
  <si>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</si>
  <si>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</si>
  <si>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</si>
  <si>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</si>
  <si>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</si>
  <si>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</si>
  <si>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</si>
  <si>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</si>
  <si>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</si>
  <si>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</si>
  <si>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</si>
  <si>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</si>
  <si>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</si>
  <si>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</si>
  <si>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</si>
  <si>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</si>
  <si>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</si>
  <si>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</si>
  <si>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</si>
  <si>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</si>
  <si>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</si>
  <si>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</si>
  <si>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</si>
  <si>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</si>
  <si>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</si>
  <si>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</si>
  <si>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</si>
  <si>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</si>
  <si>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</si>
  <si>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</si>
  <si>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</si>
  <si>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</si>
  <si>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</si>
  <si>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</si>
  <si>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</si>
  <si>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</si>
  <si>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</si>
  <si>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</si>
  <si>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</si>
  <si>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</si>
  <si>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</si>
  <si>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</si>
  <si>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</si>
  <si>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</si>
  <si>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</si>
  <si>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</si>
  <si>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</si>
  <si>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</si>
  <si>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</si>
  <si>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</si>
  <si>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</si>
  <si>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</si>
  <si>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</si>
  <si>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</si>
  <si>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</si>
  <si>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</si>
  <si>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</si>
  <si>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</si>
  <si>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</si>
  <si>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</si>
  <si>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</si>
  <si>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</si>
  <si>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</si>
  <si>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</si>
  <si>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</si>
  <si>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</si>
  <si>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</si>
  <si>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</si>
  <si>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</si>
  <si>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</si>
  <si>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</si>
  <si>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</si>
  <si>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</si>
  <si>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</si>
  <si>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</si>
  <si>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</si>
  <si>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</si>
  <si>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</si>
  <si>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</si>
  <si>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</si>
  <si>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</si>
  <si>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</si>
  <si>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</si>
  <si>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</si>
  <si>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</si>
  <si>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</si>
  <si>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</si>
  <si>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</si>
  <si>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</si>
  <si>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</si>
  <si>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</si>
  <si>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</si>
  <si>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</si>
  <si>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</si>
  <si>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</si>
  <si>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</si>
  <si>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</si>
  <si>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</si>
  <si>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</si>
  <si>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</si>
  <si>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</si>
  <si>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</si>
  <si>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</si>
  <si>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</si>
  <si>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</si>
  <si>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</si>
  <si>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</si>
  <si>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</si>
  <si>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</si>
  <si>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</si>
  <si>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</si>
  <si>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</si>
  <si>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</si>
  <si>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</si>
  <si>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</si>
  <si>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</si>
  <si>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</si>
  <si>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</si>
  <si>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</si>
  <si>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</si>
  <si>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</si>
  <si>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</si>
  <si>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</si>
  <si>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</si>
  <si>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</si>
  <si>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</si>
  <si>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</si>
  <si>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</si>
  <si>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</si>
  <si>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</si>
  <si>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</si>
  <si>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</si>
  <si>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</si>
  <si>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</si>
  <si>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</si>
  <si>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</si>
  <si>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</si>
  <si>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</si>
  <si>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</si>
  <si>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</si>
  <si>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</si>
  <si>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</si>
  <si>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</si>
  <si>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</si>
  <si>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</si>
  <si>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</si>
  <si>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</si>
  <si>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</si>
  <si>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</si>
  <si>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</si>
  <si>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</si>
  <si>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</si>
  <si>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</si>
  <si>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</si>
  <si>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</si>
  <si>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</si>
  <si>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</si>
  <si>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</si>
  <si>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</si>
  <si>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</si>
  <si>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</si>
  <si>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</si>
  <si>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</si>
  <si>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</si>
  <si>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</si>
  <si>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</si>
  <si>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</si>
  <si>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</si>
  <si>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</si>
  <si>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</si>
  <si>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</si>
  <si>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</si>
  <si>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</si>
  <si>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</si>
  <si>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</si>
  <si>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</si>
  <si>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</si>
  <si>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</si>
  <si>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</si>
  <si>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</si>
  <si>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</si>
  <si>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</si>
  <si>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</si>
  <si>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</si>
  <si>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</si>
  <si>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</si>
  <si>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</si>
  <si>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</si>
  <si>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</si>
  <si>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</si>
  <si>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</si>
  <si>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</si>
  <si>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</si>
  <si>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</si>
  <si>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</si>
  <si>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</si>
  <si>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</si>
  <si>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</si>
  <si>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</si>
  <si>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</si>
  <si>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</si>
  <si>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</si>
  <si>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</si>
  <si>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</si>
  <si>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</si>
  <si>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</si>
  <si>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</si>
  <si>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</si>
  <si>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</si>
  <si>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</si>
  <si>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</si>
  <si>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</si>
  <si>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</si>
  <si>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</si>
  <si>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</si>
  <si>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</si>
  <si>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</si>
  <si>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</si>
  <si>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</si>
  <si>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</si>
  <si>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</si>
  <si>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</si>
  <si>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</si>
  <si>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</si>
  <si>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</si>
  <si>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</si>
  <si>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</si>
  <si>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</si>
  <si>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</si>
  <si>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</si>
  <si>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</si>
  <si>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</si>
  <si>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</si>
  <si>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</si>
  <si>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</si>
  <si>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</si>
  <si>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</si>
  <si>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</si>
  <si>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</si>
  <si>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</si>
  <si>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</si>
  <si>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</si>
  <si>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</si>
  <si>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</si>
  <si>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</si>
  <si>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</si>
  <si>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</si>
  <si>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</si>
  <si>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</si>
  <si>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</si>
  <si>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</si>
  <si>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</si>
  <si>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</si>
  <si>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</si>
  <si>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</si>
  <si>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</si>
  <si>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</si>
  <si>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</si>
  <si>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</si>
  <si>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</si>
  <si>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</si>
  <si>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</si>
  <si>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</si>
  <si>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</si>
  <si>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</si>
  <si>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</si>
  <si>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</si>
  <si>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</si>
  <si>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</si>
  <si>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</si>
  <si>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</si>
  <si>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</si>
  <si>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</si>
  <si>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</si>
  <si>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</si>
  <si>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</si>
  <si>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</si>
  <si>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</si>
  <si>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</si>
  <si>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</si>
  <si>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</si>
  <si>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</si>
  <si>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</si>
  <si>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</si>
  <si>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</si>
  <si>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</si>
  <si>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</si>
  <si>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</si>
  <si>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</si>
  <si>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</si>
  <si>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</si>
  <si>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</si>
  <si>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</si>
  <si>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</si>
  <si>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</si>
  <si>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</si>
  <si>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</si>
  <si>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</si>
  <si>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</si>
  <si>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</si>
  <si>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</si>
  <si>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</si>
  <si>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</si>
  <si>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</si>
  <si>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</si>
  <si>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</si>
  <si>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</si>
  <si>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</si>
  <si>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</si>
  <si>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</si>
  <si>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</si>
  <si>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</si>
  <si>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</si>
  <si>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</si>
  <si>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</si>
  <si>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</si>
  <si>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</si>
  <si>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</si>
  <si>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</si>
  <si>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</si>
  <si>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</si>
  <si>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</si>
  <si>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</si>
  <si>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</si>
  <si>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</si>
  <si>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</si>
  <si>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</si>
  <si>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</si>
  <si>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</si>
  <si>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</si>
  <si>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</si>
  <si>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</si>
  <si>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</si>
  <si>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</si>
  <si>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</si>
  <si>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</si>
  <si>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</si>
  <si>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</si>
  <si>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</si>
  <si>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</si>
  <si>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</si>
  <si>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</si>
  <si>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</si>
  <si>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</si>
  <si>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</si>
  <si>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</si>
  <si>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</si>
  <si>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</si>
  <si>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</si>
  <si>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</si>
  <si>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</si>
  <si>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</si>
  <si>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</si>
  <si>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</si>
  <si>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</si>
  <si>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</si>
  <si>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</si>
  <si>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</si>
  <si>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</si>
  <si>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</si>
  <si>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</si>
  <si>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</si>
  <si>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</si>
  <si>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</si>
  <si>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</si>
  <si>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</si>
  <si>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</si>
  <si>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</si>
  <si>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</si>
  <si>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</si>
  <si>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</si>
  <si>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</si>
  <si>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</si>
  <si>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</si>
  <si>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</si>
  <si>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</si>
  <si>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</si>
  <si>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</si>
  <si>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</si>
  <si>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</si>
  <si>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</si>
  <si>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</si>
  <si>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</si>
  <si>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</si>
  <si>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</si>
  <si>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</si>
  <si>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</si>
  <si>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</si>
  <si>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</si>
  <si>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</si>
  <si>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</si>
  <si>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</si>
  <si>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</si>
  <si>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</si>
  <si>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</si>
  <si>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</si>
  <si>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</si>
  <si>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</si>
  <si>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</si>
  <si>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</si>
  <si>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</si>
  <si>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</si>
  <si>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</si>
  <si>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</si>
  <si>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</si>
  <si>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</si>
  <si>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</si>
  <si>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</si>
  <si>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</si>
  <si>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</si>
  <si>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</si>
  <si>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</si>
  <si>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</si>
  <si>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</si>
  <si>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</si>
  <si>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</si>
  <si>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</si>
  <si>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</si>
  <si>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</si>
  <si>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</si>
  <si>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</si>
  <si>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</si>
  <si>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</si>
  <si>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</si>
  <si>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</si>
  <si>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</si>
  <si>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</si>
  <si>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</si>
  <si>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</si>
  <si>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</si>
  <si>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</si>
  <si>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</si>
  <si>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</si>
  <si>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</si>
  <si>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</si>
  <si>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</si>
  <si>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</si>
  <si>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</si>
  <si>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</si>
  <si>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</si>
  <si>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</si>
  <si>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</si>
  <si>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</si>
  <si>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</si>
  <si>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</si>
  <si>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</si>
  <si>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</si>
  <si>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</si>
  <si>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</si>
  <si>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</si>
  <si>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</si>
  <si>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</si>
  <si>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</si>
  <si>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</si>
  <si>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</si>
  <si>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</si>
  <si>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</si>
  <si>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</si>
  <si>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</si>
  <si>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</si>
  <si>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</si>
  <si>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</si>
  <si>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</si>
  <si>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</si>
  <si>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</si>
  <si>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</si>
  <si>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</si>
  <si>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</si>
  <si>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</si>
  <si>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</si>
  <si>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</si>
  <si>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</si>
  <si>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</si>
  <si>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</si>
  <si>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</si>
  <si>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</si>
  <si>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</si>
  <si>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</si>
  <si>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</si>
  <si>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</si>
  <si>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</si>
  <si>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</si>
  <si>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</si>
  <si>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</si>
  <si>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</si>
  <si>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</si>
  <si>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</si>
  <si>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</si>
  <si>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</si>
  <si>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</si>
  <si>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</si>
  <si>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</si>
  <si>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</si>
  <si>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</si>
  <si>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</si>
  <si>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</si>
  <si>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</si>
  <si>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</si>
  <si>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</si>
  <si>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</si>
  <si>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</si>
  <si>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</si>
  <si>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</si>
  <si>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</si>
  <si>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</si>
  <si>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</si>
  <si>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</si>
  <si>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</si>
  <si>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</si>
  <si>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</si>
  <si>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</si>
  <si>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</si>
  <si>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</si>
  <si>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</si>
  <si>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</si>
  <si>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</si>
  <si>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</si>
  <si>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</si>
  <si>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</si>
  <si>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</si>
  <si>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</si>
  <si>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</si>
  <si>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</si>
  <si>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</si>
  <si>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</si>
  <si>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</si>
  <si>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</si>
  <si>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</si>
  <si>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</si>
  <si>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</si>
  <si>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</si>
  <si>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</si>
  <si>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</si>
  <si>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</si>
  <si>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</si>
  <si>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</si>
  <si>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</si>
  <si>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</si>
  <si>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</si>
  <si>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</si>
  <si>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</si>
  <si>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</si>
  <si>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</si>
  <si>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</si>
  <si>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</si>
  <si>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</si>
  <si>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</si>
  <si>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</si>
  <si>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</si>
  <si>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</si>
  <si>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</si>
  <si>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</si>
  <si>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</si>
  <si>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</si>
  <si>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</si>
  <si>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</si>
  <si>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</si>
  <si>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</si>
  <si>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</si>
  <si>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</si>
  <si>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</si>
  <si>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</si>
  <si>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</si>
  <si>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</si>
  <si>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</si>
  <si>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</si>
  <si>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</si>
  <si>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</si>
  <si>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</si>
  <si>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</si>
  <si>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</si>
  <si>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</si>
  <si>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</si>
  <si>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</si>
  <si>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</si>
  <si>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</si>
  <si>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</si>
  <si>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</si>
  <si>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</si>
  <si>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</si>
  <si>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</si>
  <si>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</si>
  <si>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</si>
  <si>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</si>
  <si>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</si>
  <si>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</si>
  <si>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</si>
  <si>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</si>
  <si>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</si>
  <si>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</si>
  <si>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</si>
  <si>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</si>
  <si>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</si>
  <si>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</si>
  <si>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</si>
  <si>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</si>
  <si>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</si>
  <si>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</si>
  <si>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</si>
  <si>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</si>
  <si>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</si>
  <si>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</si>
  <si>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</si>
  <si>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</si>
  <si>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</si>
  <si>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</si>
  <si>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</si>
  <si>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</si>
  <si>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</si>
  <si>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</si>
  <si>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</si>
  <si>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</si>
  <si>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</si>
  <si>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</si>
  <si>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</si>
  <si>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</si>
  <si>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</si>
  <si>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</si>
  <si>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</si>
  <si>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</si>
  <si>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</si>
  <si>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</si>
  <si>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</si>
  <si>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</si>
  <si>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</si>
  <si>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</si>
  <si>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</si>
  <si>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</si>
  <si>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</si>
  <si>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</si>
  <si>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</si>
  <si>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</si>
  <si>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</si>
  <si>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</si>
  <si>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</si>
  <si>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</si>
  <si>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</si>
  <si>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</si>
  <si>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</si>
  <si>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</si>
  <si>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</si>
  <si>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</si>
  <si>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</si>
  <si>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</si>
  <si>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</si>
  <si>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</si>
  <si>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</si>
  <si>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</si>
  <si>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</si>
  <si>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</si>
  <si>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</si>
  <si>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</si>
  <si>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</si>
  <si>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</si>
  <si>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</si>
  <si>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</si>
  <si>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</si>
  <si>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</si>
  <si>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</si>
  <si>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</si>
  <si>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</si>
  <si>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</si>
  <si>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</si>
  <si>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</si>
  <si>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</si>
  <si>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</si>
  <si>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</si>
  <si>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</si>
  <si>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</si>
  <si>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</si>
  <si>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</si>
  <si>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</si>
  <si>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</si>
  <si>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</si>
  <si>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</si>
  <si>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</si>
  <si>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</si>
  <si>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</si>
  <si>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</si>
  <si>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</si>
  <si>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</si>
  <si>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</si>
  <si>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</si>
  <si>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</si>
  <si>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</si>
  <si>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</si>
  <si>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</si>
  <si>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</si>
  <si>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</si>
  <si>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</si>
  <si>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</si>
  <si>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</si>
  <si>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</si>
  <si>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</si>
  <si>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</si>
  <si>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</si>
  <si>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</si>
  <si>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</si>
  <si>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</si>
  <si>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</si>
  <si>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</si>
  <si>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</si>
  <si>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</si>
  <si>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</si>
  <si>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</si>
  <si>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</si>
  <si>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</si>
  <si>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</si>
  <si>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</si>
  <si>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</si>
  <si>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</si>
  <si>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</si>
  <si>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</si>
  <si>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</si>
  <si>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</si>
  <si>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</si>
  <si>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</si>
  <si>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</si>
  <si>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</si>
  <si>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</si>
  <si>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</si>
  <si>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</si>
  <si>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</si>
  <si>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</si>
  <si>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</si>
  <si>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</si>
  <si>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</si>
  <si>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</si>
  <si>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</si>
  <si>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</si>
  <si>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</si>
  <si>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</si>
  <si>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</si>
  <si>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</si>
  <si>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</si>
  <si>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</si>
  <si>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</si>
  <si>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</si>
  <si>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</si>
  <si>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</si>
  <si>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</si>
  <si>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</si>
  <si>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</si>
  <si>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</si>
  <si>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</si>
  <si>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</si>
  <si>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</si>
  <si>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</si>
  <si>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</si>
  <si>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</si>
  <si>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</si>
  <si>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</si>
  <si>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</si>
  <si>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</si>
  <si>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</si>
  <si>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</si>
  <si>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</si>
  <si>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</si>
  <si>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</si>
  <si>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</si>
  <si>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</si>
  <si>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</si>
  <si>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</si>
  <si>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</si>
  <si>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</si>
  <si>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</si>
  <si>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</si>
  <si>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</si>
  <si>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</si>
  <si>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</si>
  <si>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</si>
  <si>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</si>
  <si>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</si>
  <si>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</si>
  <si>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</si>
  <si>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</si>
  <si>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</si>
  <si>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</si>
  <si>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</si>
  <si>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</si>
  <si>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</si>
  <si>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</si>
  <si>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</si>
  <si>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</si>
  <si>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</si>
  <si>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</si>
  <si>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</si>
  <si>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</si>
  <si>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</si>
  <si>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</si>
  <si>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</si>
  <si>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</si>
  <si>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</si>
  <si>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</si>
  <si>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</si>
  <si>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</si>
  <si>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</si>
  <si>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</si>
  <si>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</si>
  <si>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</si>
  <si>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</si>
  <si>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</si>
  <si>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</si>
  <si>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</si>
  <si>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</si>
  <si>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</si>
  <si>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</si>
  <si>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</si>
  <si>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</si>
  <si>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</si>
  <si>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</si>
  <si>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</si>
  <si>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</si>
  <si>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</si>
  <si>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</si>
  <si>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</si>
  <si>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</si>
  <si>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</si>
  <si>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</si>
  <si>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</si>
  <si>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</si>
  <si>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</si>
  <si>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</si>
  <si>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</si>
  <si>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</si>
  <si>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</si>
  <si>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</si>
  <si>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</si>
  <si>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</si>
  <si>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</si>
  <si>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</si>
  <si>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</si>
  <si>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</si>
  <si>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</si>
  <si>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</si>
  <si>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</si>
  <si>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</si>
  <si>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</si>
  <si>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</si>
  <si>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</si>
  <si>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</si>
  <si>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</si>
  <si>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</si>
  <si>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</si>
  <si>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</si>
  <si>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</si>
  <si>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</si>
  <si>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</si>
  <si>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</si>
  <si>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</si>
  <si>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</si>
  <si>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</si>
  <si>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</si>
  <si>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</si>
  <si>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</si>
  <si>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</si>
  <si>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</si>
  <si>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</si>
  <si>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</si>
  <si>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</si>
  <si>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</si>
  <si>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</si>
  <si>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</si>
  <si>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</si>
  <si>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</si>
  <si>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</si>
  <si>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</si>
  <si>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</si>
  <si>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</si>
  <si>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</si>
  <si>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</si>
  <si>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</si>
  <si>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</si>
  <si>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</si>
  <si>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</si>
  <si>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</si>
  <si>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</si>
  <si>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</si>
  <si>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</si>
  <si>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</si>
  <si>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</si>
  <si>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</si>
  <si>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</si>
  <si>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</si>
  <si>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</si>
  <si>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</si>
  <si>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</si>
  <si>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</si>
  <si>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</si>
  <si>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</si>
  <si>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</si>
  <si>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</si>
  <si>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</si>
  <si>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</si>
  <si>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</si>
  <si>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</si>
  <si>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</si>
  <si>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</si>
  <si>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</si>
  <si>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</si>
  <si>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</si>
  <si>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</si>
  <si>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</si>
  <si>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</si>
  <si>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</si>
  <si>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</si>
  <si>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</si>
  <si>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</si>
  <si>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</si>
  <si>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</si>
  <si>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</si>
  <si>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</si>
  <si>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</si>
  <si>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</si>
  <si>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</si>
  <si>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</si>
  <si>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</si>
  <si>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</si>
  <si>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</si>
  <si>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</si>
  <si>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</si>
  <si>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</si>
  <si>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</si>
  <si>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</si>
  <si>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</si>
  <si>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</si>
  <si>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</si>
  <si>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</si>
  <si>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</si>
  <si>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</si>
  <si>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</si>
  <si>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</si>
  <si>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</si>
  <si>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</si>
  <si>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</si>
  <si>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</si>
  <si>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</si>
  <si>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</si>
  <si>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</si>
  <si>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</si>
  <si>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</si>
  <si>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</si>
  <si>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</si>
  <si>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</si>
  <si>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</si>
  <si>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</si>
  <si>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</si>
  <si>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</si>
  <si>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</si>
  <si>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</si>
  <si>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</si>
  <si>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</si>
  <si>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</si>
  <si>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</si>
  <si>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</si>
  <si>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</si>
  <si>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</si>
  <si>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</si>
  <si>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</si>
  <si>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</si>
  <si>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</si>
  <si>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</si>
  <si>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</si>
  <si>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</si>
  <si>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</si>
  <si>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</si>
  <si>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</si>
  <si>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</si>
  <si>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</si>
  <si>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</si>
  <si>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</si>
  <si>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</si>
  <si>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</si>
  <si>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</si>
  <si>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</si>
  <si>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</si>
  <si>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</si>
  <si>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</si>
  <si>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</si>
  <si>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</si>
  <si>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</si>
  <si>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</si>
  <si>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</si>
  <si>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</si>
  <si>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</si>
  <si>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</si>
  <si>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</si>
  <si>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</si>
  <si>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</si>
  <si>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</si>
  <si>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</si>
  <si>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</si>
  <si>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</si>
  <si>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</si>
  <si>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</si>
  <si>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</si>
  <si>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</si>
  <si>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</si>
  <si>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</si>
  <si>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</si>
  <si>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</si>
  <si>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</si>
  <si>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</si>
  <si>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</si>
  <si>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</si>
  <si>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</si>
  <si>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</si>
  <si>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</si>
  <si>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</si>
  <si>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</si>
  <si>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</si>
  <si>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</si>
  <si>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</si>
  <si>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</si>
  <si>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</si>
  <si>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</si>
  <si>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</si>
  <si>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</si>
  <si>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</si>
  <si>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</si>
  <si>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</si>
  <si>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</si>
  <si>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</si>
  <si>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</si>
  <si>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</si>
  <si>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</si>
  <si>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</si>
  <si>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</si>
  <si>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</si>
  <si>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</si>
  <si>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</si>
  <si>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</si>
  <si>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</si>
  <si>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</si>
  <si>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</si>
  <si>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</si>
  <si>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</si>
  <si>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</si>
  <si>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</si>
  <si>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</si>
  <si>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</si>
  <si>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</si>
  <si>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</si>
  <si>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</si>
  <si>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</si>
  <si>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</si>
  <si>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</si>
  <si>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</si>
  <si>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</si>
  <si>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</si>
  <si>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</si>
  <si>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</si>
  <si>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</si>
  <si>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</si>
  <si>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</si>
  <si>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</si>
  <si>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</si>
  <si>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</si>
  <si>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</si>
  <si>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</si>
  <si>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</si>
  <si>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</si>
  <si>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</si>
  <si>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</si>
  <si>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</si>
  <si>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</si>
  <si>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</si>
  <si>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</si>
  <si>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</si>
  <si>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</si>
  <si>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</si>
  <si>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</si>
  <si>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</si>
  <si>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</si>
  <si>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</si>
  <si>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</si>
  <si>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</si>
  <si>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</si>
  <si>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</si>
  <si>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</si>
  <si>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</si>
  <si>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</si>
  <si>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</si>
  <si>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</si>
  <si>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</si>
  <si>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</si>
  <si>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</si>
  <si>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</si>
  <si>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</si>
  <si>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</si>
  <si>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</si>
  <si>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</si>
  <si>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</si>
  <si>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</si>
  <si>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</si>
  <si>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</si>
  <si>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</si>
  <si>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</si>
  <si>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</si>
  <si>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</si>
  <si>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</si>
  <si>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</si>
  <si>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</si>
  <si>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</si>
  <si>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</si>
  <si>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</si>
  <si>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</si>
  <si>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</si>
  <si>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</si>
  <si>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</si>
  <si>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</si>
  <si>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</si>
  <si>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</si>
  <si>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</si>
  <si>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</si>
  <si>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</si>
  <si>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</si>
  <si>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</si>
  <si>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</si>
  <si>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</si>
  <si>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</si>
  <si>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</si>
  <si>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</si>
  <si>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</si>
  <si>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</si>
  <si>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</si>
  <si>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</si>
  <si>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</si>
  <si>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</si>
  <si>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</si>
  <si>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</si>
  <si>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</si>
  <si>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</si>
  <si>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</si>
  <si>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</si>
  <si>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</si>
  <si>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</si>
  <si>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</si>
  <si>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</si>
  <si>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</si>
  <si>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</si>
  <si>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</si>
  <si>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</si>
  <si>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</si>
  <si>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</si>
  <si>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</si>
  <si>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</si>
  <si>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</si>
  <si>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</si>
  <si>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</si>
  <si>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</si>
  <si>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</si>
  <si>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</si>
  <si>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</si>
  <si>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</si>
  <si>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</si>
  <si>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</si>
  <si>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</si>
  <si>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</si>
  <si>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</si>
  <si>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</si>
  <si>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</si>
  <si>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</si>
  <si>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</si>
  <si>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</si>
  <si>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</si>
  <si>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</si>
  <si>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</si>
  <si>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</si>
  <si>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</si>
  <si>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</si>
  <si>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</si>
  <si>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</si>
  <si>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</si>
  <si>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</si>
  <si>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</si>
  <si>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</si>
  <si>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</si>
  <si>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</si>
  <si>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</si>
  <si>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</si>
  <si>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</si>
  <si>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</si>
  <si>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</si>
  <si>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</si>
  <si>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</si>
  <si>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</si>
  <si>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</si>
  <si>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</si>
  <si>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</si>
  <si>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</si>
  <si>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</si>
  <si>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</si>
  <si>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</si>
  <si>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</si>
  <si>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</si>
  <si>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</si>
  <si>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</si>
  <si>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</si>
  <si>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</si>
  <si>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</si>
  <si>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</si>
  <si>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</si>
  <si>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</si>
  <si>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</si>
  <si>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</si>
  <si>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</si>
  <si>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</si>
  <si>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</si>
  <si>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</si>
  <si>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</si>
  <si>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</si>
  <si>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</si>
  <si>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</si>
  <si>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</si>
  <si>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</si>
  <si>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</si>
  <si>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</si>
  <si>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</si>
  <si>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</si>
  <si>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</si>
  <si>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</si>
  <si>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</si>
  <si>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</si>
  <si>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</si>
  <si>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</si>
  <si>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</si>
  <si>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</si>
  <si>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</si>
  <si>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</si>
  <si>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</si>
  <si>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</si>
  <si>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</si>
  <si>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</si>
  <si>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</si>
  <si>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</si>
  <si>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</si>
  <si>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</si>
  <si>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</si>
  <si>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</si>
  <si>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</si>
  <si>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</si>
  <si>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</si>
  <si>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</si>
  <si>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</si>
  <si>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</si>
  <si>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</si>
  <si>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</si>
  <si>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</si>
  <si>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</si>
  <si>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</si>
  <si>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</si>
  <si>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</si>
  <si>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</si>
  <si>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</si>
  <si>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</si>
  <si>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</si>
  <si>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</si>
  <si>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</si>
  <si>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</si>
  <si>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</si>
  <si>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</si>
  <si>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</si>
  <si>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</si>
  <si>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</si>
  <si>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</si>
  <si>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</si>
  <si>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</si>
  <si>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</si>
  <si>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</si>
  <si>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</si>
  <si>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</si>
  <si>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</si>
  <si>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</si>
  <si>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</si>
  <si>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</si>
  <si>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</si>
  <si>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</si>
  <si>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</si>
  <si>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</si>
  <si>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</si>
  <si>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</si>
  <si>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</si>
  <si>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</si>
  <si>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</si>
  <si>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</si>
  <si>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</si>
  <si>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</si>
  <si>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</si>
  <si>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</si>
  <si>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</si>
  <si>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</si>
  <si>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</si>
  <si>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</si>
  <si>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</si>
  <si>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</si>
  <si>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</si>
  <si>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</si>
  <si>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</si>
  <si>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</si>
  <si>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</si>
  <si>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</si>
  <si>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</si>
  <si>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</si>
  <si>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</si>
  <si>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</si>
  <si>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</si>
  <si>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</si>
  <si>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</si>
  <si>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</si>
  <si>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</si>
  <si>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</si>
  <si>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</si>
  <si>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</si>
  <si>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</si>
  <si>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</si>
  <si>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</si>
  <si>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</si>
  <si>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</si>
  <si>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</si>
  <si>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</si>
  <si>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</si>
  <si>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</si>
  <si>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</si>
  <si>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</si>
  <si>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</si>
  <si>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</si>
  <si>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</si>
  <si>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</si>
  <si>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</si>
  <si>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</si>
  <si>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</si>
  <si>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</si>
  <si>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</si>
  <si>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</si>
  <si>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</si>
  <si>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</si>
  <si>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</si>
  <si>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</si>
  <si>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</si>
  <si>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</si>
  <si>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</si>
  <si>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</si>
  <si>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</si>
  <si>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</si>
  <si>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</si>
  <si>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</si>
  <si>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</si>
  <si>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</si>
  <si>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</si>
  <si>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</si>
  <si>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</si>
  <si>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</si>
  <si>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</si>
  <si>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</si>
  <si>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</si>
  <si>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</si>
  <si>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</si>
  <si>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</si>
  <si>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</si>
  <si>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</si>
  <si>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</si>
  <si>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</si>
  <si>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</si>
  <si>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</si>
  <si>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</si>
  <si>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</si>
  <si>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</si>
  <si>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</si>
  <si>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</si>
  <si>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</si>
  <si>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</si>
  <si>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</si>
  <si>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</si>
  <si>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</si>
  <si>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</si>
  <si>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</si>
  <si>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</si>
  <si>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</si>
  <si>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</si>
  <si>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</si>
  <si>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</si>
  <si>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</si>
  <si>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</si>
  <si>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</si>
  <si>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</si>
  <si>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</si>
  <si>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</si>
  <si>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</si>
  <si>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</si>
  <si>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</si>
  <si>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</si>
  <si>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</si>
  <si>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</si>
  <si>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</si>
  <si>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</si>
  <si>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</si>
  <si>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</si>
  <si>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</si>
  <si>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</si>
  <si>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</si>
  <si>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</si>
  <si>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</si>
  <si>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</si>
  <si>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</si>
  <si>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</si>
  <si>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</si>
  <si>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</si>
  <si>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</si>
  <si>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</si>
  <si>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</si>
  <si>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</si>
  <si>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</si>
  <si>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</si>
  <si>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</si>
  <si>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</si>
  <si>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</si>
  <si>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</si>
  <si>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</si>
  <si>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</si>
  <si>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</si>
  <si>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</si>
  <si>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</si>
  <si>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</si>
  <si>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</si>
  <si>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</si>
  <si>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</si>
  <si>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</si>
  <si>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</si>
  <si>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</si>
  <si>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</si>
  <si>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</si>
  <si>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</si>
  <si>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</si>
  <si>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</si>
  <si>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</si>
  <si>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</si>
  <si>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</si>
  <si>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</si>
  <si>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</si>
  <si>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</si>
  <si>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</si>
  <si>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</si>
  <si>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</si>
  <si>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</si>
  <si>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</si>
  <si>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</si>
  <si>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</si>
  <si>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</si>
  <si>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</si>
  <si>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</si>
  <si>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</si>
  <si>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</si>
  <si>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</si>
  <si>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</si>
  <si>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</si>
  <si>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</si>
  <si>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</si>
  <si>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</si>
  <si>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</si>
  <si>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</si>
  <si>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</si>
  <si>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</si>
  <si>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</si>
  <si>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</si>
  <si>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</si>
  <si>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</si>
  <si>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</si>
  <si>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</si>
  <si>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</si>
  <si>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</si>
  <si>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</si>
  <si>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</si>
  <si>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</si>
  <si>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</si>
  <si>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</si>
  <si>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</si>
  <si>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</si>
  <si>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</si>
  <si>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</si>
  <si>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</si>
  <si>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</si>
  <si>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</si>
  <si>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</si>
  <si>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</si>
  <si>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</si>
  <si>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</si>
  <si>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</si>
  <si>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</si>
  <si>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</si>
  <si>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</si>
  <si>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</si>
  <si>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</si>
  <si>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</si>
  <si>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</si>
  <si>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</si>
  <si>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</si>
  <si>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</si>
  <si>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</si>
  <si>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</si>
  <si>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</si>
  <si>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</si>
  <si>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</si>
  <si>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</si>
  <si>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</si>
  <si>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</si>
  <si>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</si>
  <si>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</si>
  <si>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</si>
  <si>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</si>
  <si>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</si>
  <si>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</si>
  <si>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</si>
  <si>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</si>
  <si>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</si>
  <si>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</si>
  <si>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</si>
  <si>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</si>
  <si>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</si>
  <si>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</si>
  <si>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</si>
  <si>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</si>
  <si>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</si>
  <si>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</si>
  <si>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</si>
  <si>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</si>
  <si>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</si>
  <si>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</si>
  <si>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</si>
  <si>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</si>
  <si>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</si>
  <si>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</si>
  <si>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</si>
  <si>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</si>
  <si>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</si>
  <si>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</si>
  <si>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</si>
  <si>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</si>
  <si>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</si>
  <si>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</si>
  <si>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</si>
  <si>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</si>
  <si>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</si>
  <si>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</si>
  <si>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</si>
  <si>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</si>
  <si>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</si>
  <si>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</si>
  <si>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</si>
  <si>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</si>
  <si>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</si>
  <si>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</si>
  <si>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</si>
  <si>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</si>
  <si>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</si>
  <si>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</si>
  <si>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</si>
  <si>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</si>
  <si>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</si>
  <si>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</si>
  <si>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</si>
  <si>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</si>
  <si>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</si>
  <si>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</si>
  <si>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</si>
  <si>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</si>
  <si>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</si>
  <si>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</si>
  <si>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</si>
  <si>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</si>
  <si>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</si>
  <si>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</si>
  <si>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</si>
  <si>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</si>
  <si>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</si>
  <si>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</si>
  <si>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</si>
  <si>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</si>
  <si>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</si>
  <si>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</si>
  <si>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</si>
  <si>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</si>
  <si>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</si>
  <si>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</si>
  <si>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</si>
  <si>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</si>
  <si>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</si>
  <si>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</si>
  <si>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</si>
  <si>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</si>
  <si>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</si>
  <si>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</si>
  <si>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</si>
  <si>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</si>
  <si>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</si>
  <si>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</si>
  <si>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</si>
  <si>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</si>
  <si>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</si>
  <si>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</si>
  <si>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</si>
  <si>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</si>
  <si>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</si>
  <si>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</si>
  <si>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</si>
  <si>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</si>
  <si>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</si>
  <si>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</si>
  <si>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</si>
  <si>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</si>
  <si>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</si>
  <si>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</si>
  <si>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</si>
  <si>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</si>
  <si>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</si>
  <si>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</si>
  <si>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</si>
  <si>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</si>
  <si>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</si>
  <si>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</si>
  <si>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</si>
  <si>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</si>
  <si>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</si>
  <si>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</si>
  <si>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</si>
  <si>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</si>
  <si>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</si>
  <si>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</si>
  <si>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</si>
  <si>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</si>
  <si>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</si>
  <si>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</si>
  <si>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</si>
  <si>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</si>
  <si>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</si>
  <si>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</si>
  <si>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</si>
  <si>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</si>
  <si>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</si>
  <si>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</si>
  <si>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</si>
  <si>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</si>
  <si>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</si>
  <si>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</si>
  <si>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</si>
  <si>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</si>
  <si>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</si>
  <si>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</si>
  <si>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</si>
  <si>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</si>
  <si>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</si>
  <si>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</si>
  <si>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</si>
  <si>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</si>
  <si>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</si>
  <si>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</si>
  <si>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</si>
  <si>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</si>
  <si>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</si>
  <si>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</si>
  <si>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</si>
  <si>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</si>
  <si>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</si>
  <si>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</si>
  <si>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</si>
  <si>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</si>
  <si>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</si>
  <si>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</si>
  <si>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</si>
  <si>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</si>
  <si>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</si>
  <si>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</si>
  <si>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</si>
  <si>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</si>
  <si>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</si>
  <si>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</si>
  <si>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</si>
  <si>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</si>
  <si>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</si>
  <si>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</si>
  <si>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</si>
  <si>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</si>
  <si>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</si>
  <si>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</si>
  <si>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</si>
  <si>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</si>
  <si>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</si>
  <si>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</si>
  <si>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</si>
  <si>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</si>
  <si>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</si>
  <si>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</si>
  <si>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</si>
  <si>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</si>
  <si>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</si>
  <si>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</si>
  <si>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</si>
  <si>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</si>
  <si>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</si>
  <si>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</si>
  <si>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</si>
  <si>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</si>
  <si>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</si>
  <si>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</si>
  <si>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</si>
  <si>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</si>
  <si>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</si>
  <si>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</si>
  <si>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</si>
  <si>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</si>
  <si>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</si>
  <si>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</si>
  <si>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</si>
  <si>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</si>
  <si>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</si>
  <si>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</si>
  <si>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</si>
  <si>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</si>
  <si>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</si>
  <si>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</si>
  <si>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</si>
  <si>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</si>
  <si>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</si>
  <si>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</si>
  <si>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</si>
  <si>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</si>
  <si>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</si>
  <si>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</si>
  <si>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</si>
  <si>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</si>
  <si>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</si>
  <si>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</si>
  <si>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</si>
  <si>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</si>
  <si>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</si>
  <si>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</si>
  <si>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</si>
  <si>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</si>
  <si>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</si>
  <si>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</si>
  <si>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</si>
  <si>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</si>
  <si>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</si>
  <si>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</si>
  <si>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</si>
  <si>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</si>
  <si>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</si>
  <si>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</si>
  <si>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</si>
  <si>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</si>
  <si>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</si>
  <si>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</si>
  <si>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</si>
  <si>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</si>
  <si>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</si>
  <si>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</si>
  <si>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</si>
  <si>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</si>
  <si>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</si>
  <si>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</si>
  <si>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</si>
  <si>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</si>
  <si>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</si>
  <si>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</si>
  <si>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</si>
  <si>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</si>
  <si>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</si>
  <si>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</si>
  <si>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</si>
  <si>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</si>
  <si>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</si>
  <si>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</si>
  <si>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</si>
  <si>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</si>
  <si>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</si>
  <si>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</si>
  <si>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</si>
  <si>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</si>
  <si>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</si>
  <si>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</si>
  <si>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</si>
  <si>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</si>
  <si>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</si>
  <si>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</si>
  <si>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</si>
  <si>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</si>
  <si>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</si>
  <si>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</si>
  <si>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</si>
  <si>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</si>
  <si>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</si>
  <si>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</si>
  <si>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</si>
  <si>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</si>
  <si>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</si>
  <si>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</si>
  <si>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</si>
  <si>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</si>
  <si>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</si>
  <si>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</si>
  <si>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</si>
  <si>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</si>
  <si>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</si>
  <si>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</si>
  <si>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</si>
  <si>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</si>
  <si>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</si>
  <si>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</si>
  <si>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</si>
  <si>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</si>
  <si>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</si>
  <si>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</si>
  <si>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</si>
  <si>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</si>
  <si>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</si>
  <si>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</si>
  <si>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</si>
  <si>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</si>
  <si>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</si>
  <si>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</si>
  <si>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</si>
  <si>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</si>
  <si>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</si>
  <si>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</si>
  <si>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</si>
  <si>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</si>
  <si>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</si>
  <si>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</si>
  <si>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</si>
  <si>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</si>
  <si>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</si>
  <si>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</si>
  <si>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</si>
  <si>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</si>
  <si>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</si>
  <si>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</si>
  <si>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</si>
  <si>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</si>
  <si>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</si>
  <si>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</si>
  <si>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</si>
  <si>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</si>
  <si>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</si>
  <si>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</si>
  <si>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</si>
  <si>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</si>
  <si>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</si>
  <si>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</si>
  <si>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</si>
  <si>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</si>
  <si>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</si>
  <si>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</si>
  <si>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</si>
  <si>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</si>
  <si>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</si>
  <si>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</si>
  <si>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</si>
  <si>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</si>
  <si>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</si>
  <si>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</si>
  <si>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</si>
  <si>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</si>
  <si>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</si>
  <si>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</si>
  <si>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</si>
  <si>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</si>
  <si>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</si>
  <si>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</si>
  <si>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</si>
  <si>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</si>
  <si>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</si>
  <si>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</si>
  <si>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</si>
  <si>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</si>
  <si>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</si>
  <si>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</si>
  <si>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</si>
  <si>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</si>
  <si>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</si>
  <si>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</si>
  <si>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</si>
  <si>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</si>
  <si>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</si>
  <si>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</si>
  <si>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</si>
  <si>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</si>
  <si>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</si>
  <si>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</si>
  <si>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</si>
  <si>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</si>
  <si>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</si>
  <si>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</si>
  <si>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</si>
  <si>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</si>
  <si>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</si>
  <si>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</si>
  <si>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</si>
  <si>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</si>
  <si>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</si>
  <si>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</si>
  <si>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</si>
  <si>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</si>
  <si>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</si>
  <si>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</si>
  <si>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</si>
  <si>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</si>
  <si>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</si>
  <si>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</si>
  <si>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</si>
  <si>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</si>
  <si>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</si>
  <si>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</si>
  <si>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</si>
  <si>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</si>
  <si>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</si>
  <si>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</si>
  <si>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</si>
  <si>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</si>
  <si>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</si>
  <si>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</si>
  <si>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</si>
  <si>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</si>
  <si>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</si>
  <si>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</si>
  <si>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</si>
  <si>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</si>
  <si>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</si>
  <si>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</si>
  <si>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</si>
  <si>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</si>
  <si>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</si>
  <si>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</si>
  <si>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</si>
  <si>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</si>
  <si>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</si>
  <si>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</si>
  <si>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</si>
  <si>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</si>
  <si>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</si>
  <si>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</si>
  <si>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</si>
  <si>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</si>
  <si>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</si>
  <si>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</si>
  <si>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</si>
  <si>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</si>
  <si>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</si>
  <si>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</si>
  <si>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</si>
  <si>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</si>
  <si>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</si>
  <si>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</si>
  <si>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</si>
  <si>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</si>
  <si>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</si>
  <si>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</si>
  <si>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</si>
  <si>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</si>
  <si>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</si>
  <si>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</si>
  <si>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</si>
  <si>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</si>
  <si>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</si>
  <si>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</si>
  <si>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</si>
  <si>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</si>
  <si>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</si>
  <si>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</si>
  <si>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</si>
  <si>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</si>
  <si>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</si>
  <si>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</si>
  <si>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</si>
  <si>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</si>
  <si>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</si>
  <si>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</si>
  <si>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</si>
  <si>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</si>
  <si>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</si>
  <si>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</si>
  <si>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</si>
  <si>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</si>
  <si>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</si>
  <si>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</si>
  <si>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</si>
  <si>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</si>
  <si>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</si>
  <si>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</si>
  <si>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</si>
  <si>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</si>
  <si>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</si>
  <si>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</si>
  <si>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</si>
  <si>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</si>
  <si>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</si>
  <si>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</si>
  <si>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</si>
  <si>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</si>
  <si>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</si>
  <si>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</si>
  <si>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</si>
  <si>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</si>
  <si>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</si>
  <si>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</si>
  <si>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</si>
  <si>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</si>
  <si>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</si>
  <si>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</si>
  <si>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</si>
  <si>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</si>
  <si>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</si>
  <si>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</si>
  <si>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</si>
  <si>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</si>
  <si>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</si>
  <si>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</si>
  <si>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</si>
  <si>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</si>
  <si>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</si>
  <si>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</si>
  <si>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</si>
  <si>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</si>
  <si>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</si>
  <si>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</si>
  <si>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</si>
  <si>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</si>
  <si>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</si>
  <si>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</si>
  <si>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</si>
  <si>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</si>
  <si>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</si>
  <si>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</si>
  <si>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</si>
  <si>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</si>
  <si>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</si>
  <si>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</si>
  <si>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</si>
  <si>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</si>
  <si>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</si>
  <si>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</si>
  <si>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</si>
  <si>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</si>
  <si>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</si>
  <si>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</si>
  <si>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</si>
  <si>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</si>
  <si>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</si>
  <si>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</si>
  <si>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</si>
  <si>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</si>
  <si>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</si>
  <si>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</si>
  <si>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</si>
  <si>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</si>
  <si>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</si>
  <si>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</si>
  <si>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</si>
  <si>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</si>
  <si>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</si>
  <si>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</si>
  <si>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</si>
  <si>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</si>
  <si>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</si>
  <si>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</si>
  <si>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</si>
  <si>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</si>
  <si>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</si>
  <si>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</si>
  <si>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</si>
  <si>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</si>
  <si>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</si>
  <si>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</si>
  <si>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</si>
  <si>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</si>
  <si>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</si>
  <si>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</si>
  <si>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</si>
  <si>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</si>
  <si>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</si>
  <si>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</si>
  <si>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</si>
  <si>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</si>
  <si>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</si>
  <si>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</si>
  <si>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</si>
  <si>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</si>
  <si>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</si>
  <si>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</si>
  <si>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</si>
  <si>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</si>
  <si>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</si>
  <si>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</si>
  <si>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</si>
  <si>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</si>
  <si>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</si>
  <si>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</si>
  <si>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</si>
  <si>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</si>
  <si>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</si>
  <si>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</si>
  <si>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</si>
  <si>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</si>
  <si>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</si>
  <si>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</si>
  <si>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</si>
  <si>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</si>
  <si>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</si>
  <si>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</si>
  <si>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</si>
  <si>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</si>
  <si>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</si>
  <si>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</si>
  <si>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</si>
  <si>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</si>
  <si>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</si>
  <si>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</si>
  <si>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</si>
  <si>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</si>
  <si>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</si>
  <si>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</si>
  <si>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</si>
  <si>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</si>
  <si>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</si>
  <si>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</si>
  <si>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</si>
  <si>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</si>
  <si>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</si>
  <si>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</si>
  <si>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</si>
  <si>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</si>
  <si>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</si>
  <si>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</si>
  <si>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</si>
  <si>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</si>
  <si>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</si>
  <si>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</si>
  <si>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</si>
  <si>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</si>
  <si>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</si>
  <si>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</si>
  <si>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</si>
  <si>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</si>
  <si>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</si>
  <si>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</si>
  <si>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</si>
  <si>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</si>
  <si>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</si>
  <si>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</si>
  <si>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</si>
  <si>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</si>
  <si>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</si>
  <si>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</si>
  <si>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</si>
  <si>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</si>
  <si>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</si>
  <si>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</si>
  <si>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</si>
  <si>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</si>
  <si>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</si>
  <si>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</si>
  <si>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</si>
  <si>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</si>
  <si>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</si>
  <si>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</si>
  <si>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</si>
  <si>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</si>
  <si>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</si>
  <si>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</si>
  <si>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</si>
  <si>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</si>
  <si>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</si>
  <si>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</si>
  <si>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</si>
  <si>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</si>
  <si>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</si>
  <si>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</si>
  <si>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</si>
  <si>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</si>
  <si>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</si>
  <si>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</si>
  <si>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</si>
  <si>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</si>
  <si>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</si>
  <si>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</si>
  <si>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</si>
  <si>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</si>
  <si>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</si>
  <si>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</si>
  <si>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</si>
  <si>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</si>
  <si>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</si>
  <si>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</si>
  <si>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</si>
  <si>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</si>
  <si>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</si>
  <si>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</si>
  <si>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</si>
  <si>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</si>
  <si>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</si>
  <si>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</si>
  <si>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</si>
  <si>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</si>
  <si>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</si>
  <si>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</si>
  <si>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</si>
  <si>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</si>
  <si>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</si>
  <si>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</si>
  <si>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</si>
  <si>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</si>
  <si>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</si>
  <si>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</si>
  <si>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</si>
  <si>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</si>
  <si>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</si>
  <si>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</si>
  <si>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</si>
  <si>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</si>
  <si>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</si>
  <si>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</si>
  <si>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</si>
  <si>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</si>
  <si>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</si>
  <si>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</si>
  <si>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</si>
  <si>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</si>
  <si>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</si>
  <si>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</si>
  <si>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</si>
  <si>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</si>
  <si>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</si>
  <si>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</si>
  <si>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</si>
  <si>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</si>
  <si>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</si>
  <si>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</si>
  <si>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</si>
  <si>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</si>
  <si>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</si>
  <si>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</si>
  <si>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</si>
  <si>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</si>
  <si>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</si>
  <si>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</si>
  <si>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</si>
  <si>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</si>
  <si>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</si>
  <si>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</si>
  <si>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</si>
  <si>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</si>
  <si>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</si>
  <si>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</si>
  <si>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</si>
  <si>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</si>
  <si>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</si>
  <si>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</si>
  <si>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</si>
  <si>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</si>
  <si>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</si>
  <si>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</si>
  <si>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</si>
  <si>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</si>
  <si>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</si>
  <si>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</si>
  <si>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</si>
  <si>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</si>
  <si>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</si>
  <si>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</si>
  <si>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</si>
  <si>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</si>
  <si>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</si>
  <si>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</si>
  <si>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</si>
  <si>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</si>
  <si>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</si>
  <si>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</si>
  <si>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</si>
  <si>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</si>
  <si>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</si>
  <si>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</si>
  <si>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</si>
  <si>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</si>
  <si>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</si>
  <si>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</si>
  <si>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</si>
  <si>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</si>
  <si>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</si>
  <si>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</si>
  <si>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</si>
  <si>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</si>
  <si>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</si>
  <si>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</si>
  <si>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</si>
  <si>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</si>
  <si>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</si>
  <si>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</si>
  <si>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</si>
  <si>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</si>
  <si>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</si>
  <si>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</si>
  <si>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</si>
  <si>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</si>
  <si>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</si>
  <si>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</si>
  <si>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</si>
  <si>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</si>
  <si>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</si>
  <si>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</si>
  <si>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</si>
  <si>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</si>
  <si>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</si>
  <si>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</si>
  <si>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</si>
  <si>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</si>
  <si>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</si>
  <si>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</si>
  <si>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</si>
  <si>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</si>
  <si>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</si>
  <si>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</si>
  <si>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</si>
  <si>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</si>
  <si>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</si>
  <si>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</si>
  <si>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</si>
  <si>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</si>
  <si>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</si>
  <si>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</si>
  <si>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</si>
  <si>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</si>
  <si>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</si>
  <si>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</si>
  <si>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</si>
  <si>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</si>
  <si>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</si>
  <si>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</si>
  <si>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</si>
  <si>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</si>
  <si>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</si>
  <si>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</si>
  <si>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</si>
  <si>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</si>
  <si>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</si>
  <si>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</si>
  <si>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</si>
  <si>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</si>
  <si>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</si>
  <si>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</si>
  <si>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</si>
  <si>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</si>
  <si>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</si>
  <si>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</si>
  <si>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</si>
  <si>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</si>
  <si>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</si>
  <si>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</si>
  <si>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</si>
  <si>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</si>
  <si>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</si>
  <si>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</si>
  <si>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</si>
  <si>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</si>
  <si>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</si>
  <si>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</si>
  <si>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</si>
  <si>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</si>
  <si>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</si>
  <si>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</si>
  <si>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</si>
  <si>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</si>
  <si>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</si>
  <si>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</si>
  <si>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</si>
  <si>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</si>
  <si>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</si>
  <si>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</si>
  <si>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</si>
  <si>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</si>
  <si>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</si>
  <si>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</si>
  <si>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</si>
  <si>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</si>
  <si>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</si>
  <si>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</si>
  <si>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</si>
  <si>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</si>
  <si>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</si>
  <si>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</si>
  <si>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</si>
  <si>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</si>
  <si>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</si>
  <si>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</si>
  <si>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</si>
  <si>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</si>
  <si>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</si>
  <si>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</si>
  <si>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</si>
  <si>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</si>
  <si>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</si>
  <si>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</si>
  <si>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</si>
  <si>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</si>
  <si>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</si>
  <si>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</si>
  <si>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</si>
  <si>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</si>
  <si>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</si>
  <si>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</si>
  <si>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</si>
  <si>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</si>
  <si>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</si>
  <si>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</si>
  <si>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</si>
  <si>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</si>
  <si>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</si>
  <si>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</si>
  <si>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</si>
  <si>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</si>
  <si>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</si>
  <si>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</si>
  <si>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</si>
  <si>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</si>
  <si>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</si>
  <si>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</si>
  <si>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</si>
  <si>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</si>
  <si>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</si>
  <si>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</si>
  <si>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</si>
  <si>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</si>
  <si>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</si>
  <si>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</si>
  <si>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</si>
  <si>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</si>
  <si>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</si>
  <si>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</si>
  <si>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</si>
  <si>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</si>
  <si>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</si>
  <si>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</si>
  <si>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</si>
  <si>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</si>
  <si>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</si>
  <si>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</si>
  <si>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</si>
  <si>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</si>
  <si>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</si>
  <si>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</si>
  <si>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</si>
  <si>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</si>
  <si>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</si>
  <si>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</si>
  <si>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</si>
  <si>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</si>
  <si>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</si>
  <si>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</si>
  <si>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</si>
  <si>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</si>
  <si>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</si>
  <si>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</si>
  <si>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</si>
  <si>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</si>
  <si>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</si>
  <si>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</si>
  <si>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</si>
  <si>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</si>
  <si>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</si>
  <si>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</si>
  <si>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</si>
  <si>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</si>
  <si>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</si>
  <si>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</si>
  <si>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</si>
  <si>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</si>
  <si>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</si>
  <si>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</si>
  <si>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</si>
  <si>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</si>
  <si>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</si>
  <si>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</si>
  <si>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</si>
  <si>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</si>
  <si>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</si>
  <si>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</si>
  <si>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</si>
  <si>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</si>
  <si>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</si>
  <si>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</si>
  <si>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</si>
  <si>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</si>
  <si>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</si>
  <si>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</si>
  <si>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</si>
  <si>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</si>
  <si>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</si>
  <si>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</si>
  <si>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</si>
  <si>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</si>
  <si>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</si>
  <si>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</si>
  <si>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</si>
  <si>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</si>
  <si>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</si>
  <si>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</si>
  <si>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</si>
  <si>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</si>
  <si>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</si>
  <si>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</si>
  <si>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</si>
  <si>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</si>
  <si>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</si>
  <si>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</si>
  <si>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</si>
  <si>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</si>
  <si>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</si>
  <si>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</si>
  <si>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</si>
  <si>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</si>
  <si>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</si>
  <si>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</si>
  <si>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</si>
  <si>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</si>
  <si>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</si>
  <si>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</si>
  <si>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</si>
  <si>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</si>
  <si>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</si>
  <si>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</si>
  <si>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</si>
  <si>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</si>
  <si>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</si>
  <si>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</si>
  <si>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</si>
  <si>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</si>
  <si>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</si>
  <si>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</si>
  <si>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</si>
  <si>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</si>
  <si>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</si>
  <si>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</si>
  <si>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</si>
  <si>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</si>
  <si>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</si>
  <si>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</si>
  <si>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</si>
  <si>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</si>
  <si>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</si>
  <si>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</si>
  <si>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</si>
  <si>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</si>
  <si>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</si>
  <si>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</si>
  <si>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</si>
  <si>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</si>
  <si>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</si>
  <si>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</si>
  <si>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</si>
  <si>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</si>
  <si>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</si>
  <si>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</si>
  <si>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</si>
  <si>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</si>
  <si>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</si>
  <si>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</si>
  <si>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</si>
  <si>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</si>
  <si>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</si>
  <si>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</si>
  <si>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</si>
  <si>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</si>
  <si>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</si>
  <si>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</si>
  <si>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</si>
  <si>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</si>
  <si>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</si>
  <si>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</si>
  <si>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</si>
  <si>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</si>
  <si>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</si>
  <si>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</si>
  <si>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</si>
  <si>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</si>
  <si>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</si>
  <si>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</si>
  <si>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</si>
  <si>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</si>
  <si>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</si>
  <si>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</si>
  <si>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</si>
  <si>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</si>
  <si>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</si>
  <si>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</si>
  <si>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</si>
  <si>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</si>
  <si>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</si>
  <si>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</si>
  <si>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</si>
  <si>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</si>
  <si>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</si>
  <si>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</si>
  <si>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</si>
  <si>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</si>
  <si>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</si>
  <si>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</si>
  <si>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</si>
  <si>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</si>
  <si>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</si>
  <si>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</si>
  <si>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</si>
  <si>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</si>
  <si>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</si>
  <si>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</si>
  <si>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</si>
  <si>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</si>
  <si>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</si>
  <si>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</si>
  <si>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</si>
  <si>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</si>
  <si>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</si>
  <si>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</si>
  <si>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</si>
  <si>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</si>
  <si>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</si>
  <si>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</si>
  <si>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</si>
  <si>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</si>
  <si>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</si>
  <si>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</si>
  <si>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</si>
  <si>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</si>
  <si>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</si>
  <si>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</si>
  <si>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</si>
  <si>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</si>
  <si>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</si>
  <si>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</si>
  <si>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</si>
  <si>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</si>
  <si>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</si>
  <si>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</si>
  <si>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</si>
  <si>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</si>
  <si>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</si>
  <si>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</si>
  <si>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</si>
  <si>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</si>
  <si>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</si>
  <si>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</si>
  <si>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</si>
  <si>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</si>
  <si>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</si>
  <si>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</si>
  <si>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</si>
  <si>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</si>
  <si>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</si>
  <si>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</si>
  <si>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</si>
  <si>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</si>
  <si>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</si>
  <si>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</si>
  <si>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</si>
  <si>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</si>
  <si>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</si>
  <si>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</si>
  <si>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</si>
  <si>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</si>
  <si>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</si>
  <si>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</si>
  <si>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</si>
  <si>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</si>
  <si>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</si>
  <si>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</si>
  <si>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</si>
  <si>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</si>
  <si>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</si>
  <si>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</si>
  <si>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</si>
  <si>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</si>
  <si>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</si>
  <si>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</si>
  <si>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</si>
  <si>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</si>
  <si>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</si>
  <si>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</si>
  <si>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</si>
  <si>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</si>
  <si>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</si>
  <si>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</si>
  <si>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</si>
  <si>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</si>
  <si>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</si>
  <si>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</si>
  <si>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</si>
  <si>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</si>
  <si>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</si>
  <si>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</si>
  <si>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</si>
  <si>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</si>
  <si>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</si>
  <si>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</si>
  <si>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</si>
  <si>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</si>
  <si>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</si>
  <si>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</si>
  <si>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</si>
  <si>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</si>
  <si>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</si>
  <si>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</si>
  <si>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</si>
  <si>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</si>
  <si>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</si>
  <si>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</si>
  <si>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</si>
  <si>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</si>
  <si>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</si>
  <si>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</si>
  <si>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</si>
  <si>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</si>
  <si>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</si>
  <si>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</si>
  <si>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</si>
  <si>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</si>
  <si>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</si>
  <si>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</si>
  <si>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</si>
  <si>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</si>
  <si>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</si>
  <si>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</si>
  <si>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</si>
  <si>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</si>
  <si>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</si>
  <si>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</si>
  <si>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</si>
  <si>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</si>
  <si>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</si>
  <si>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</si>
  <si>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</si>
  <si>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</si>
  <si>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</si>
  <si>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</si>
  <si>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</si>
  <si>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</si>
  <si>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</si>
  <si>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</si>
  <si>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</si>
  <si>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</si>
  <si>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</si>
  <si>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</si>
  <si>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</si>
  <si>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</si>
  <si>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</si>
  <si>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</si>
  <si>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</si>
  <si>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</si>
  <si>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</si>
  <si>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</si>
  <si>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</si>
  <si>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</si>
  <si>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</si>
  <si>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</si>
  <si>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</si>
  <si>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</si>
  <si>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</si>
  <si>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</si>
  <si>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</si>
  <si>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</si>
  <si>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</si>
  <si>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</si>
  <si>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</si>
  <si>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</si>
  <si>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</si>
  <si>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</si>
  <si>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</si>
  <si>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</si>
  <si>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</si>
  <si>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</si>
  <si>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</si>
  <si>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</si>
  <si>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</si>
  <si>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</si>
  <si>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</si>
  <si>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</si>
  <si>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</si>
  <si>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</si>
  <si>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</si>
  <si>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</si>
  <si>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</si>
  <si>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</si>
  <si>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</si>
  <si>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</si>
  <si>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</si>
  <si>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</si>
  <si>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</si>
  <si>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</si>
  <si>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</si>
  <si>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</si>
  <si>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</si>
  <si>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</si>
  <si>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</si>
  <si>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</si>
  <si>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</si>
  <si>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</si>
  <si>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</si>
  <si>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</si>
  <si>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</si>
  <si>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</si>
  <si>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</si>
  <si>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</si>
  <si>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</si>
  <si>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</si>
  <si>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</si>
  <si>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</si>
  <si>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</si>
  <si>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</si>
  <si>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</si>
  <si>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</si>
  <si>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</si>
  <si>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</si>
  <si>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</si>
  <si>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</si>
  <si>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</si>
  <si>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</si>
  <si>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</si>
  <si>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</si>
  <si>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</si>
  <si>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</si>
  <si>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</si>
  <si>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</si>
  <si>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</si>
  <si>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</si>
  <si>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</si>
  <si>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</si>
  <si>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</si>
  <si>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</si>
  <si>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</si>
  <si>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</si>
  <si>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</si>
  <si>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</si>
  <si>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</si>
  <si>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</si>
  <si>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</si>
  <si>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</si>
  <si>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</si>
  <si>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</si>
  <si>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</si>
  <si>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</si>
  <si>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</si>
  <si>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</si>
  <si>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</si>
  <si>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</si>
  <si>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</si>
  <si>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</si>
  <si>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</si>
  <si>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</si>
  <si>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</si>
  <si>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</si>
  <si>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</si>
  <si>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</si>
  <si>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</si>
  <si>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</si>
  <si>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</si>
  <si>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</si>
  <si>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</si>
  <si>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</si>
  <si>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</si>
  <si>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</si>
  <si>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</si>
  <si>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</si>
  <si>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</si>
  <si>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</si>
  <si>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</si>
  <si>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</si>
  <si>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</si>
  <si>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</si>
  <si>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</si>
  <si>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</si>
  <si>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</si>
  <si>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</si>
  <si>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</si>
  <si>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</si>
  <si>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</si>
  <si>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</si>
  <si>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</si>
  <si>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</si>
  <si>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</si>
  <si>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</si>
  <si>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</si>
  <si>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</si>
  <si>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</si>
  <si>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</si>
  <si>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</si>
  <si>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</si>
  <si>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</si>
  <si>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</si>
  <si>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</si>
  <si>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</si>
  <si>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</si>
  <si>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</si>
  <si>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</si>
  <si>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</si>
  <si>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</si>
  <si>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</si>
  <si>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</si>
  <si>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</si>
  <si>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</si>
  <si>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</si>
  <si>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</si>
  <si>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</si>
  <si>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</si>
  <si>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</si>
  <si>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</si>
  <si>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</si>
  <si>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</si>
  <si>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</si>
  <si>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</si>
  <si>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</si>
  <si>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</si>
  <si>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</si>
  <si>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</si>
  <si>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</si>
  <si>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</si>
  <si>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</si>
  <si>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</si>
  <si>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</si>
  <si>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</si>
  <si>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</si>
  <si>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</si>
  <si>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</si>
  <si>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</si>
  <si>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</si>
  <si>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</si>
  <si>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</si>
  <si>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</si>
  <si>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</si>
  <si>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</si>
  <si>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</si>
  <si>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</si>
  <si>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</si>
  <si>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</si>
  <si>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</si>
  <si>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</si>
  <si>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</si>
  <si>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</si>
  <si>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</si>
  <si>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</si>
  <si>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</si>
  <si>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</si>
  <si>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</si>
  <si>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</si>
  <si>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</si>
  <si>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</si>
  <si>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</si>
  <si>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</si>
  <si>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</si>
  <si>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</si>
  <si>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</si>
  <si>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</si>
  <si>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</si>
  <si>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</si>
  <si>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</si>
  <si>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</si>
  <si>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</si>
  <si>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</si>
  <si>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</si>
  <si>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</si>
  <si>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</si>
  <si>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</si>
  <si>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</si>
  <si>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</si>
  <si>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</si>
  <si>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</si>
  <si>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</si>
  <si>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</si>
  <si>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</si>
  <si>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</si>
  <si>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</si>
  <si>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</si>
  <si>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</si>
  <si>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</si>
  <si>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</si>
  <si>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</si>
  <si>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</si>
  <si>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</si>
  <si>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</si>
  <si>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</si>
  <si>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</si>
  <si>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</si>
  <si>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</si>
  <si>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</si>
  <si>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</si>
  <si>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</si>
  <si>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</si>
  <si>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</si>
  <si>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</si>
  <si>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</si>
  <si>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</si>
  <si>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</si>
  <si>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</si>
  <si>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</si>
  <si>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</si>
  <si>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</si>
  <si>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</si>
  <si>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</si>
  <si>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</si>
  <si>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</si>
  <si>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</si>
  <si>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</si>
  <si>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</si>
  <si>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</si>
  <si>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</si>
  <si>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</si>
  <si>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</si>
  <si>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</si>
  <si>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</si>
  <si>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</si>
  <si>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</si>
  <si>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</si>
  <si>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</si>
  <si>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</si>
  <si>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</si>
  <si>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</si>
  <si>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</si>
  <si>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</si>
  <si>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</si>
  <si>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</si>
  <si>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</si>
  <si>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</si>
  <si>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</si>
  <si>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</si>
  <si>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</si>
  <si>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</si>
  <si>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</si>
  <si>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</si>
  <si>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</si>
  <si>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</si>
  <si>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</si>
  <si>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</si>
  <si>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</si>
  <si>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</si>
  <si>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</si>
  <si>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</si>
  <si>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</si>
  <si>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</si>
  <si>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</si>
  <si>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</si>
  <si>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</si>
  <si>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</si>
  <si>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</si>
  <si>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</si>
  <si>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</si>
  <si>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</si>
  <si>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</si>
  <si>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</si>
  <si>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</si>
  <si>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</si>
  <si>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</si>
  <si>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</si>
  <si>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</si>
  <si>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</si>
  <si>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</si>
  <si>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</si>
  <si>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</si>
  <si>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</si>
  <si>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</si>
  <si>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</si>
  <si>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</si>
  <si>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</si>
  <si>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</si>
  <si>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</si>
  <si>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</si>
  <si>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</si>
  <si>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</si>
  <si>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</si>
  <si>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</si>
  <si>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</si>
  <si>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</si>
  <si>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</si>
  <si>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</si>
  <si>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</si>
  <si>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</si>
  <si>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</si>
  <si>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</si>
  <si>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</si>
  <si>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</si>
  <si>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</si>
  <si>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</si>
  <si>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</si>
  <si>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</si>
  <si>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</si>
  <si>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</si>
  <si>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</si>
  <si>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</si>
  <si>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</si>
  <si>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</si>
  <si>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</si>
  <si>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</si>
  <si>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</si>
  <si>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</si>
  <si>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</si>
  <si>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</si>
  <si>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</si>
  <si>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</si>
  <si>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</si>
  <si>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</si>
  <si>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</si>
  <si>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</si>
  <si>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</si>
  <si>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</si>
  <si>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</si>
  <si>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</si>
  <si>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</si>
  <si>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</si>
  <si>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</si>
  <si>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</si>
  <si>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</si>
  <si>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</si>
  <si>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</si>
  <si>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</si>
  <si>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</si>
  <si>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</si>
  <si>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</si>
  <si>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</si>
  <si>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</si>
  <si>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</si>
  <si>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</si>
  <si>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</si>
  <si>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</si>
  <si>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</si>
  <si>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</si>
  <si>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</si>
  <si>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</si>
  <si>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</si>
  <si>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</si>
  <si>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</si>
  <si>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</si>
  <si>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</si>
  <si>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</si>
  <si>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</si>
  <si>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</si>
  <si>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</si>
  <si>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</si>
  <si>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</si>
  <si>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</si>
  <si>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</si>
  <si>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</si>
  <si>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</si>
  <si>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</si>
  <si>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</si>
  <si>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</si>
  <si>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</si>
  <si>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</si>
  <si>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</si>
  <si>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</si>
  <si>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</si>
  <si>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</si>
  <si>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</si>
  <si>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</si>
  <si>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</si>
  <si>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</si>
  <si>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</si>
  <si>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</si>
  <si>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</si>
  <si>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</si>
  <si>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</si>
  <si>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</si>
  <si>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</si>
  <si>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</si>
  <si>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</si>
  <si>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</si>
  <si>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</si>
  <si>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</si>
  <si>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</si>
  <si>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</si>
  <si>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</si>
  <si>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</si>
  <si>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</si>
  <si>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</si>
  <si>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</si>
  <si>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</si>
  <si>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</si>
  <si>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</si>
  <si>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</si>
  <si>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</si>
  <si>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</si>
  <si>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</si>
  <si>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</si>
  <si>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</si>
  <si>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</si>
  <si>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</si>
  <si>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</si>
  <si>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</si>
  <si>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</si>
  <si>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</si>
  <si>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</si>
  <si>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</si>
  <si>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</si>
  <si>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</si>
  <si>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</si>
  <si>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</si>
  <si>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</si>
  <si>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</si>
  <si>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</si>
  <si>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</si>
  <si>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</si>
  <si>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</si>
  <si>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</si>
  <si>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</si>
  <si>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</si>
  <si>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</si>
  <si>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</si>
  <si>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</si>
  <si>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</si>
  <si>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</si>
  <si>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</si>
  <si>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</si>
  <si>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</si>
  <si>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</si>
  <si>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</si>
  <si>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</si>
  <si>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</si>
  <si>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</si>
  <si>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</si>
  <si>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</si>
  <si>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</si>
  <si>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</si>
  <si>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</si>
  <si>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</si>
  <si>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</si>
  <si>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</si>
  <si>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</si>
  <si>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</si>
  <si>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</si>
  <si>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</si>
  <si>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</si>
  <si>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</si>
  <si>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</si>
  <si>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</si>
  <si>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</si>
  <si>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</si>
  <si>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</si>
  <si>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</si>
  <si>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</si>
  <si>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</si>
  <si>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</si>
  <si>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</si>
  <si>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</si>
  <si>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</si>
  <si>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</si>
  <si>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</si>
  <si>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</si>
  <si>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</si>
  <si>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</si>
  <si>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</si>
  <si>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</si>
  <si>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</si>
  <si>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</si>
  <si>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</si>
  <si>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</si>
  <si>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</si>
  <si>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</si>
  <si>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</si>
  <si>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</si>
  <si>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</si>
  <si>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</si>
  <si>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</si>
  <si>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</si>
  <si>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</si>
  <si>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</si>
  <si>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</si>
  <si>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</si>
  <si>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</si>
  <si>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</si>
  <si>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</si>
  <si>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</si>
  <si>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</si>
  <si>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</si>
  <si>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</si>
  <si>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</si>
  <si>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</si>
  <si>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</si>
  <si>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</si>
  <si>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</si>
  <si>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</si>
  <si>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</si>
  <si>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</si>
  <si>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</si>
  <si>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</si>
  <si>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</si>
  <si>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</si>
  <si>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</si>
  <si>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</si>
  <si>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</si>
  <si>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</si>
  <si>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</si>
  <si>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</si>
  <si>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</si>
  <si>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</si>
  <si>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</si>
  <si>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</si>
  <si>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</si>
  <si>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</si>
  <si>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</si>
  <si>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</si>
  <si>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</si>
  <si>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</si>
  <si>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</si>
  <si>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</si>
  <si>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</si>
  <si>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</si>
  <si>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</si>
  <si>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</si>
  <si>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</si>
  <si>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</si>
  <si>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</si>
  <si>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</si>
  <si>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</si>
  <si>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</si>
  <si>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</si>
  <si>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</si>
  <si>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</si>
  <si>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</si>
  <si>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</si>
  <si>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</si>
  <si>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</si>
  <si>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</si>
  <si>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</si>
  <si>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</si>
  <si>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</si>
  <si>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</si>
  <si>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</si>
  <si>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</si>
  <si>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</si>
  <si>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</si>
  <si>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</si>
  <si>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</si>
  <si>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</si>
  <si>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</si>
  <si>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</si>
  <si>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</si>
  <si>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</si>
  <si>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</si>
  <si>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</si>
  <si>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</si>
  <si>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</si>
  <si>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</si>
  <si>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</si>
  <si>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</si>
  <si>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</si>
  <si>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</si>
  <si>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</si>
  <si>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</si>
  <si>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</si>
  <si>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</si>
  <si>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</si>
  <si>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</si>
  <si>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</si>
  <si>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</si>
  <si>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</si>
  <si>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</si>
  <si>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</si>
  <si>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</si>
  <si>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</si>
  <si>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</si>
  <si>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</si>
  <si>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</si>
  <si>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</si>
  <si>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</si>
  <si>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</si>
  <si>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</si>
  <si>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</si>
  <si>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</si>
  <si>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</si>
  <si>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</si>
  <si>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</si>
  <si>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</si>
  <si>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</si>
  <si>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</si>
  <si>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</si>
  <si>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</si>
  <si>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</si>
  <si>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</si>
  <si>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</si>
  <si>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</si>
  <si>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</si>
  <si>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</si>
  <si>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</si>
  <si>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</si>
  <si>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</si>
  <si>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</si>
  <si>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</si>
  <si>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</si>
  <si>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</si>
  <si>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</si>
  <si>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</si>
  <si>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</si>
  <si>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</si>
  <si>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</si>
  <si>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</si>
  <si>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</si>
  <si>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</si>
  <si>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</si>
  <si>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</si>
  <si>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</si>
  <si>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</si>
  <si>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</si>
  <si>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</si>
  <si>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</si>
  <si>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</si>
  <si>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</si>
  <si>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</si>
  <si>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</si>
  <si>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</si>
  <si>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</si>
  <si>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</si>
  <si>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</si>
  <si>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</si>
  <si>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</si>
  <si>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</si>
  <si>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</si>
  <si>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</si>
  <si>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</si>
  <si>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</si>
  <si>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</si>
  <si>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</si>
  <si>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</si>
  <si>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</si>
  <si>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</si>
  <si>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</si>
  <si>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</si>
  <si>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</si>
  <si>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</si>
  <si>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</si>
  <si>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</si>
  <si>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</si>
  <si>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</si>
  <si>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</si>
  <si>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</si>
  <si>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</si>
  <si>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</si>
  <si>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</si>
  <si>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</si>
  <si>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</si>
  <si>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</si>
  <si>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</si>
  <si>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</si>
  <si>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</si>
  <si>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</si>
  <si>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</si>
  <si>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</si>
  <si>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</si>
  <si>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</si>
  <si>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</si>
  <si>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</si>
  <si>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</si>
  <si>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</si>
  <si>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</si>
  <si>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</si>
  <si>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</si>
  <si>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</si>
  <si>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</si>
  <si>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</si>
  <si>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</si>
  <si>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</si>
  <si>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</si>
  <si>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</si>
  <si>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</si>
  <si>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</si>
  <si>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</si>
  <si>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</si>
  <si>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</si>
  <si>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</si>
  <si>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</si>
  <si>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</si>
  <si>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</si>
  <si>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</si>
  <si>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</si>
  <si>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</si>
  <si>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</si>
  <si>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</si>
  <si>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</si>
  <si>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</si>
  <si>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</si>
  <si>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</si>
  <si>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</si>
  <si>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</si>
  <si>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</si>
  <si>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</si>
  <si>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</si>
  <si>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</si>
  <si>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</si>
  <si>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</si>
  <si>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</si>
  <si>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</si>
  <si>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</si>
  <si>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</si>
  <si>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</si>
  <si>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</si>
  <si>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</si>
  <si>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</si>
  <si>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</si>
  <si>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</si>
  <si>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</si>
  <si>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</si>
  <si>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</si>
  <si>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</si>
  <si>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</si>
  <si>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</si>
  <si>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</si>
  <si>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</si>
  <si>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</si>
  <si>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</si>
  <si>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</si>
  <si>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</si>
  <si>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</si>
  <si>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</si>
  <si>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</si>
  <si>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</si>
  <si>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</si>
  <si>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</si>
  <si>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</si>
  <si>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</si>
  <si>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</si>
  <si>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</si>
  <si>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</si>
  <si>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</si>
  <si>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</si>
  <si>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</si>
  <si>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</si>
  <si>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</si>
  <si>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</si>
  <si>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</si>
  <si>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</si>
  <si>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</si>
  <si>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</si>
  <si>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</si>
  <si>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</si>
  <si>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</si>
  <si>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</si>
  <si>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</si>
  <si>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</si>
  <si>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</si>
  <si>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</si>
  <si>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</si>
  <si>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</si>
  <si>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</si>
  <si>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</si>
  <si>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</si>
  <si>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</si>
  <si>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</si>
  <si>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</si>
  <si>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</si>
  <si>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</si>
  <si>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</si>
  <si>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</si>
  <si>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</si>
  <si>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</si>
  <si>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</si>
  <si>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</si>
  <si>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</si>
  <si>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</si>
  <si>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</si>
  <si>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</si>
  <si>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</si>
  <si>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</si>
  <si>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</si>
  <si>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</si>
  <si>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</si>
  <si>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</si>
  <si>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</si>
  <si>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</si>
  <si>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</si>
  <si>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</si>
  <si>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</si>
  <si>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</si>
  <si>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</si>
  <si>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</si>
  <si>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</si>
  <si>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</si>
  <si>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</si>
  <si>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</si>
  <si>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</si>
  <si>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</si>
  <si>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</si>
  <si>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</si>
  <si>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</si>
  <si>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</si>
  <si>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</si>
  <si>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</si>
  <si>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</si>
  <si>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</si>
  <si>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</si>
  <si>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</si>
  <si>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</si>
  <si>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</si>
  <si>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</si>
  <si>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</si>
  <si>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</si>
  <si>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</si>
  <si>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</si>
  <si>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</si>
  <si>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</si>
  <si>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</si>
  <si>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</si>
  <si>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</si>
  <si>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</si>
  <si>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</si>
  <si>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</si>
  <si>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</si>
  <si>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</si>
  <si>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</si>
  <si>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</si>
  <si>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</si>
  <si>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</si>
  <si>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</si>
  <si>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</si>
  <si>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</si>
  <si>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</si>
  <si>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</si>
  <si>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</si>
  <si>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</si>
  <si>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</si>
  <si>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</si>
  <si>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</si>
  <si>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</si>
  <si>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</si>
  <si>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</si>
  <si>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</si>
  <si>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</si>
  <si>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</si>
  <si>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</si>
  <si>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</si>
  <si>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</si>
  <si>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</si>
  <si>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</si>
  <si>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</si>
  <si>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</si>
  <si>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</si>
  <si>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</si>
  <si>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</si>
  <si>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</si>
  <si>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</si>
  <si>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</si>
  <si>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</si>
  <si>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</si>
  <si>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</si>
  <si>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</si>
  <si>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</si>
  <si>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</si>
  <si>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</si>
  <si>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</si>
  <si>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</si>
  <si>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</si>
  <si>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</si>
  <si>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</si>
  <si>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</si>
  <si>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</si>
  <si>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</si>
  <si>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</si>
  <si>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</si>
  <si>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</si>
  <si>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</si>
  <si>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</si>
  <si>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</si>
  <si>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</si>
  <si>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</si>
  <si>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</si>
  <si>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</si>
  <si>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</si>
  <si>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</si>
  <si>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</si>
  <si>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</si>
  <si>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</si>
  <si>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</si>
  <si>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</si>
  <si>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</si>
  <si>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</si>
  <si>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</si>
  <si>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</si>
  <si>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</si>
  <si>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</si>
  <si>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</si>
  <si>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</si>
  <si>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</si>
  <si>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</si>
  <si>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</si>
  <si>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</si>
  <si>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</si>
  <si>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</si>
  <si>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</si>
  <si>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</si>
  <si>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</si>
  <si>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</si>
  <si>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</si>
  <si>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</si>
  <si>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</si>
  <si>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</si>
  <si>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</si>
  <si>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</si>
  <si>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</si>
  <si>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</si>
  <si>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</si>
  <si>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</si>
  <si>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</si>
  <si>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</si>
  <si>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</si>
  <si>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</si>
  <si>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</si>
  <si>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</si>
  <si>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</si>
  <si>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</si>
  <si>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</si>
  <si>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</si>
  <si>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</si>
  <si>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</si>
  <si>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</si>
  <si>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</si>
  <si>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</si>
  <si>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</si>
  <si>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</si>
  <si>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</si>
  <si>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</si>
  <si>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</si>
  <si>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</si>
  <si>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</si>
  <si>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</si>
  <si>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</si>
  <si>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</si>
  <si>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</si>
  <si>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</si>
  <si>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</si>
  <si>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</si>
  <si>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</si>
  <si>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</si>
  <si>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</si>
  <si>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</si>
  <si>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</si>
  <si>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</si>
  <si>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</si>
  <si>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</si>
  <si>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</si>
  <si>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</si>
  <si>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</si>
  <si>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</si>
  <si>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</si>
  <si>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</si>
  <si>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</si>
  <si>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</si>
  <si>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</si>
  <si>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</si>
  <si>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</si>
  <si>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</si>
  <si>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</si>
  <si>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</si>
  <si>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</si>
  <si>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</si>
  <si>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</si>
  <si>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</si>
  <si>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</si>
  <si>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</si>
  <si>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</si>
  <si>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</si>
  <si>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</si>
  <si>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</si>
  <si>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</si>
  <si>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</si>
  <si>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</si>
  <si>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</si>
  <si>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</si>
  <si>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</si>
  <si>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</si>
  <si>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</si>
  <si>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</si>
  <si>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</si>
  <si>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</si>
  <si>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</si>
  <si>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</si>
  <si>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</si>
  <si>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</si>
  <si>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</si>
  <si>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</si>
  <si>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</si>
  <si>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</si>
  <si>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</si>
  <si>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</si>
  <si>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</si>
  <si>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</si>
  <si>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</si>
  <si>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</si>
  <si>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</si>
  <si>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</si>
  <si>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</si>
  <si>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</si>
  <si>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</si>
  <si>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</si>
  <si>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</si>
  <si>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</si>
  <si>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</si>
  <si>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</si>
  <si>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</si>
  <si>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</si>
  <si>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</si>
  <si>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</si>
  <si>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</si>
  <si>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</si>
  <si>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</si>
  <si>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</si>
  <si>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</si>
  <si>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</si>
  <si>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</si>
  <si>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</si>
  <si>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</si>
  <si>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</si>
  <si>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</si>
  <si>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</si>
  <si>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</si>
  <si>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</si>
  <si>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</si>
  <si>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</si>
  <si>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</si>
  <si>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</si>
  <si>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</si>
  <si>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</si>
  <si>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</si>
  <si>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</si>
  <si>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</si>
  <si>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</si>
  <si>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</si>
  <si>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</si>
  <si>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</si>
  <si>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</si>
  <si>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</si>
  <si>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</si>
  <si>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</si>
  <si>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</si>
  <si>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</si>
  <si>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</si>
  <si>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</si>
  <si>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</si>
  <si>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</si>
  <si>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</si>
  <si>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</si>
  <si>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</si>
  <si>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</si>
  <si>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</si>
  <si>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</si>
  <si>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</si>
  <si>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</si>
  <si>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</si>
  <si>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</si>
  <si>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</si>
  <si>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</si>
  <si>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</si>
  <si>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</si>
  <si>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</si>
  <si>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</si>
  <si>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</si>
  <si>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</si>
  <si>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</si>
  <si>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</si>
  <si>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</si>
  <si>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</si>
  <si>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</si>
  <si>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</si>
  <si>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</si>
  <si>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</si>
  <si>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</si>
  <si>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</si>
  <si>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</si>
  <si>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</si>
  <si>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</si>
  <si>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</si>
  <si>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</si>
  <si>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</si>
  <si>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</si>
  <si>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</si>
  <si>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</si>
  <si>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</si>
  <si>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</si>
  <si>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</si>
  <si>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</si>
  <si>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</si>
  <si>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</si>
  <si>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</si>
  <si>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</si>
  <si>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</si>
  <si>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</si>
  <si>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</si>
  <si>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</si>
  <si>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</si>
  <si>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</si>
  <si>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</si>
  <si>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</si>
  <si>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</si>
  <si>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</si>
  <si>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</si>
  <si>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</si>
  <si>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</si>
  <si>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</si>
  <si>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</si>
  <si>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</si>
  <si>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</si>
  <si>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</si>
  <si>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</si>
  <si>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</si>
  <si>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</si>
  <si>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</si>
  <si>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</si>
  <si>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</si>
  <si>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</si>
  <si>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</si>
  <si>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</si>
  <si>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</si>
  <si>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</si>
  <si>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</si>
  <si>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</si>
  <si>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</si>
  <si>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</si>
  <si>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</si>
  <si>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</si>
  <si>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</si>
  <si>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</si>
  <si>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</si>
  <si>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</si>
  <si>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</si>
  <si>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</si>
  <si>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</si>
  <si>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</si>
  <si>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</si>
  <si>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</si>
  <si>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</si>
  <si>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</si>
  <si>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</si>
  <si>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</si>
  <si>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</si>
  <si>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</si>
  <si>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</si>
  <si>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</si>
  <si>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</si>
  <si>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</si>
  <si>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</si>
  <si>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</si>
  <si>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</si>
  <si>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</si>
  <si>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</si>
  <si>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</si>
  <si>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</si>
  <si>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</si>
  <si>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</si>
  <si>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</si>
  <si>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</si>
  <si>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</si>
  <si>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</si>
  <si>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</si>
  <si>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</si>
  <si>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</si>
  <si>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</si>
  <si>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</si>
  <si>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</si>
  <si>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</si>
  <si>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</si>
  <si>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</si>
  <si>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</si>
  <si>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</si>
  <si>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</si>
  <si>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</si>
  <si>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</si>
  <si>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</si>
  <si>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</si>
  <si>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</si>
  <si>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</si>
  <si>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</si>
  <si>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</si>
  <si>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</si>
  <si>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</si>
  <si>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</si>
  <si>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</si>
  <si>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</si>
  <si>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</si>
  <si>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</si>
  <si>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</si>
  <si>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</si>
  <si>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</si>
  <si>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</si>
  <si>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</si>
  <si>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</si>
  <si>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</si>
  <si>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</si>
  <si>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</si>
  <si>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</si>
  <si>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</si>
  <si>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</si>
  <si>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</si>
  <si>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</si>
  <si>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</si>
  <si>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</si>
  <si>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</si>
  <si>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</si>
  <si>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</si>
  <si>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</si>
  <si>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</si>
  <si>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</si>
  <si>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</si>
  <si>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</si>
  <si>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</si>
  <si>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</si>
  <si>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</si>
  <si>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</si>
  <si>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</si>
  <si>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</si>
  <si>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</si>
  <si>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</si>
  <si>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</si>
  <si>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</si>
  <si>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</si>
  <si>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</si>
  <si>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</si>
  <si>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</si>
  <si>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</si>
  <si>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</si>
  <si>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</si>
  <si>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</si>
  <si>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</si>
  <si>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</si>
  <si>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</si>
  <si>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</si>
  <si>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</si>
  <si>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</si>
  <si>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</si>
  <si>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</si>
  <si>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</si>
  <si>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</si>
  <si>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</si>
  <si>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</si>
  <si>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</si>
  <si>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</si>
  <si>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</si>
  <si>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</si>
  <si>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</si>
  <si>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</si>
  <si>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</si>
  <si>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</si>
  <si>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</si>
  <si>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</si>
  <si>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</si>
  <si>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</si>
  <si>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</si>
  <si>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</si>
  <si>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</si>
  <si>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</si>
  <si>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</si>
  <si>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</si>
  <si>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</si>
  <si>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</si>
  <si>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</si>
  <si>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</si>
  <si>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</si>
  <si>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</si>
  <si>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</si>
  <si>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</si>
  <si>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</si>
  <si>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</si>
  <si>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</si>
  <si>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</si>
  <si>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</si>
  <si>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</si>
  <si>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</si>
  <si>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</si>
  <si>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</si>
  <si>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</si>
  <si>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</si>
  <si>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</si>
  <si>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</si>
  <si>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</si>
  <si>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</si>
  <si>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</si>
  <si>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</si>
  <si>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</si>
  <si>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</si>
  <si>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</si>
  <si>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</si>
  <si>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</si>
  <si>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</si>
  <si>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</si>
  <si>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</si>
  <si>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</si>
  <si>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</si>
  <si>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</si>
  <si>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</si>
  <si>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</si>
  <si>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</si>
  <si>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</si>
  <si>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</si>
  <si>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</si>
  <si>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</si>
  <si>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</si>
  <si>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</si>
  <si>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</si>
  <si>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</si>
  <si>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</si>
  <si>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</si>
  <si>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</si>
  <si>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</si>
  <si>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</si>
  <si>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</si>
  <si>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</si>
  <si>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</si>
  <si>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</si>
  <si>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</si>
  <si>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</si>
  <si>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</si>
  <si>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</si>
  <si>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</si>
  <si>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</si>
  <si>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</si>
  <si>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</si>
  <si>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</si>
  <si>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</si>
  <si>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</si>
  <si>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</si>
  <si>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</si>
  <si>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</si>
  <si>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</si>
  <si>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</si>
  <si>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</si>
  <si>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</si>
  <si>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</si>
  <si>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</si>
  <si>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</si>
  <si>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</si>
  <si>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</si>
  <si>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</si>
  <si>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</si>
  <si>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</si>
  <si>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</si>
  <si>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</si>
  <si>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</si>
  <si>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</si>
  <si>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</si>
  <si>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</si>
  <si>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</si>
  <si>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</si>
  <si>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</si>
  <si>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</si>
  <si>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</si>
  <si>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</si>
  <si>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</si>
  <si>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</si>
  <si>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</si>
  <si>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</si>
  <si>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</si>
  <si>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</si>
  <si>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</si>
  <si>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</si>
  <si>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</si>
  <si>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</si>
  <si>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</si>
  <si>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</si>
  <si>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</si>
  <si>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</si>
  <si>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</si>
  <si>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</si>
  <si>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</si>
  <si>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</si>
  <si>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</si>
  <si>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</si>
  <si>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</si>
  <si>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</si>
  <si>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</si>
  <si>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</si>
  <si>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</si>
  <si>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</si>
  <si>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</si>
  <si>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</si>
  <si>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</si>
  <si>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</si>
  <si>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</si>
  <si>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</si>
  <si>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</si>
  <si>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</si>
  <si>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</si>
  <si>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</si>
  <si>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</si>
  <si>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</si>
  <si>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</si>
  <si>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</si>
  <si>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</si>
  <si>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</si>
  <si>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</si>
  <si>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</si>
  <si>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</si>
  <si>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</si>
  <si>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</si>
  <si>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</si>
  <si>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</si>
  <si>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</si>
  <si>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</si>
  <si>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</si>
  <si>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</si>
  <si>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</si>
  <si>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</si>
  <si>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</si>
  <si>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</si>
  <si>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</si>
  <si>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</si>
  <si>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</si>
  <si>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</si>
  <si>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</si>
  <si>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</si>
  <si>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</si>
  <si>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</si>
  <si>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</si>
  <si>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</si>
  <si>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</si>
  <si>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</si>
  <si>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</si>
  <si>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</si>
  <si>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</si>
  <si>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</si>
  <si>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</si>
  <si>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</si>
  <si>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</si>
  <si>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</si>
  <si>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</si>
  <si>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</si>
  <si>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</si>
  <si>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</si>
  <si>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</si>
  <si>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</si>
  <si>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</si>
  <si>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</si>
  <si>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</si>
  <si>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</si>
  <si>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</si>
  <si>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</si>
  <si>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</si>
  <si>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</si>
  <si>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</si>
  <si>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</si>
  <si>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</si>
  <si>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</si>
  <si>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</si>
  <si>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</si>
  <si>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</si>
  <si>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</si>
  <si>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</si>
  <si>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</si>
  <si>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</si>
  <si>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</si>
  <si>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</si>
  <si>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</si>
  <si>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</si>
  <si>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</si>
  <si>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</si>
  <si>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</si>
  <si>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</si>
  <si>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</si>
  <si>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</si>
  <si>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</si>
  <si>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</si>
  <si>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</si>
  <si>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</si>
  <si>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</si>
  <si>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</si>
  <si>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</si>
  <si>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</si>
  <si>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</si>
  <si>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</si>
  <si>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</si>
  <si>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</si>
  <si>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</si>
  <si>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</si>
  <si>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</si>
  <si>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</si>
  <si>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</si>
  <si>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</si>
  <si>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</si>
  <si>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</si>
  <si>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</si>
  <si>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</si>
  <si>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</si>
  <si>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</si>
  <si>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</si>
  <si>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</si>
  <si>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</si>
  <si>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</si>
  <si>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</si>
  <si>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</si>
  <si>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</si>
  <si>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</si>
  <si>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</si>
  <si>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</si>
  <si>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</si>
  <si>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</si>
  <si>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</si>
  <si>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</si>
  <si>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</si>
  <si>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</si>
  <si>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</si>
  <si>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</si>
  <si>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</si>
  <si>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</si>
  <si>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</si>
  <si>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</si>
  <si>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</si>
  <si>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</si>
  <si>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</si>
  <si>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</si>
  <si>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</si>
  <si>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</si>
  <si>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</si>
  <si>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</si>
  <si>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</si>
  <si>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</si>
  <si>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</si>
  <si>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</si>
  <si>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</si>
  <si>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</si>
  <si>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</si>
  <si>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</si>
  <si>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</si>
  <si>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</si>
  <si>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</si>
  <si>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</si>
  <si>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</si>
  <si>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</si>
  <si>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</si>
  <si>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</si>
  <si>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</si>
  <si>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</si>
  <si>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</si>
  <si>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</si>
  <si>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</si>
  <si>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</si>
  <si>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</si>
  <si>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</si>
  <si>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</si>
  <si>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</si>
  <si>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</si>
  <si>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</si>
  <si>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</si>
  <si>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</si>
  <si>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</si>
  <si>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</si>
  <si>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</si>
  <si>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</si>
  <si>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</si>
  <si>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</si>
  <si>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</si>
  <si>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</si>
  <si>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</si>
  <si>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</si>
  <si>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</si>
  <si>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</si>
  <si>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</si>
  <si>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</si>
  <si>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</si>
  <si>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</si>
  <si>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</si>
  <si>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</si>
  <si>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</si>
  <si>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</si>
  <si>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</si>
  <si>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</si>
  <si>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</si>
  <si>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</si>
  <si>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</si>
  <si>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</si>
  <si>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</si>
  <si>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</si>
  <si>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</si>
  <si>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</si>
  <si>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</si>
  <si>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</si>
  <si>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</si>
  <si>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</si>
  <si>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</si>
  <si>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</si>
  <si>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</si>
  <si>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</si>
  <si>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</si>
  <si>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</si>
  <si>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</si>
  <si>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</si>
  <si>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</si>
  <si>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</si>
  <si>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</si>
  <si>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</si>
  <si>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</si>
  <si>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</si>
  <si>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</si>
  <si>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</si>
  <si>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</si>
  <si>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</si>
  <si>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</si>
  <si>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</si>
  <si>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</si>
  <si>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</si>
  <si>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</si>
  <si>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</si>
  <si>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</si>
  <si>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</si>
  <si>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</si>
  <si>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</si>
  <si>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</si>
  <si>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</si>
  <si>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</si>
  <si>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</si>
  <si>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</si>
  <si>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</si>
  <si>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</si>
  <si>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</si>
  <si>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</si>
  <si>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</si>
  <si>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</si>
  <si>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</si>
  <si>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</si>
  <si>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</si>
  <si>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</si>
  <si>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</si>
  <si>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</si>
  <si>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</si>
  <si>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</si>
  <si>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</si>
  <si>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</si>
  <si>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</si>
  <si>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</si>
  <si>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</si>
  <si>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</si>
  <si>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</si>
  <si>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</si>
  <si>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</si>
  <si>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</si>
  <si>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</si>
  <si>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</si>
  <si>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</si>
  <si>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</si>
  <si>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</si>
  <si>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</si>
  <si>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</si>
  <si>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</si>
  <si>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</si>
  <si>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</si>
  <si>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</si>
  <si>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</si>
  <si>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</si>
  <si>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</si>
  <si>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</si>
  <si>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</si>
  <si>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</si>
  <si>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</si>
  <si>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</si>
  <si>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</si>
  <si>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</si>
  <si>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</si>
  <si>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</si>
  <si>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</si>
  <si>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</si>
  <si>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</si>
  <si>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</si>
  <si>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</si>
  <si>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</si>
  <si>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</si>
  <si>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</si>
  <si>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</si>
  <si>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</si>
  <si>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</si>
  <si>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</si>
  <si>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</si>
  <si>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</si>
  <si>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</si>
  <si>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</si>
  <si>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</si>
  <si>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</si>
  <si>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</si>
  <si>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</si>
  <si>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</si>
  <si>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</si>
  <si>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</si>
  <si>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</si>
  <si>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</si>
  <si>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</si>
  <si>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</si>
  <si>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</si>
  <si>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</si>
  <si>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</si>
  <si>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</si>
  <si>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</si>
  <si>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</si>
  <si>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</si>
  <si>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</si>
  <si>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</si>
  <si>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</si>
  <si>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</si>
  <si>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</si>
  <si>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</si>
  <si>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</si>
  <si>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</si>
  <si>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</si>
  <si>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</si>
  <si>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</si>
  <si>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</si>
  <si>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</si>
  <si>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</si>
  <si>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</si>
  <si>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</si>
  <si>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</si>
  <si>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</si>
  <si>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</si>
  <si>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</si>
  <si>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</si>
  <si>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</si>
  <si>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</si>
  <si>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</si>
  <si>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</si>
  <si>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</si>
  <si>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</si>
  <si>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</si>
  <si>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</si>
  <si>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</si>
  <si>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</si>
  <si>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</si>
  <si>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</si>
  <si>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</si>
  <si>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</si>
  <si>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</si>
  <si>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</si>
  <si>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</si>
  <si>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</si>
  <si>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</si>
  <si>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</si>
  <si>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</si>
  <si>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</si>
  <si>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</si>
  <si>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</si>
  <si>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</si>
  <si>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</si>
  <si>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</si>
  <si>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</si>
  <si>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</si>
  <si>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</si>
  <si>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</si>
  <si>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</si>
  <si>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</si>
  <si>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</si>
  <si>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</si>
  <si>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</si>
  <si>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</si>
  <si>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</si>
  <si>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</si>
  <si>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</si>
  <si>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</si>
  <si>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</si>
  <si>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</si>
  <si>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</si>
  <si>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</si>
  <si>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</si>
  <si>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</si>
  <si>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</si>
  <si>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</si>
  <si>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</si>
  <si>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</si>
  <si>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</si>
  <si>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</si>
  <si>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</si>
  <si>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</si>
  <si>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</si>
  <si>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</si>
  <si>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</si>
  <si>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</si>
  <si>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</si>
  <si>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</si>
  <si>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</si>
  <si>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</si>
  <si>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</si>
  <si>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</si>
  <si>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</si>
  <si>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</si>
  <si>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</si>
  <si>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</si>
  <si>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</si>
  <si>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</si>
  <si>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</si>
  <si>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</si>
  <si>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</si>
  <si>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</si>
  <si>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</si>
  <si>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</si>
  <si>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</si>
  <si>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</si>
  <si>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</si>
  <si>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</si>
  <si>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</si>
  <si>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</si>
  <si>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</si>
  <si>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</si>
  <si>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</si>
  <si>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</si>
  <si>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</si>
  <si>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</si>
  <si>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</si>
  <si>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</si>
  <si>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</si>
  <si>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</si>
  <si>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</si>
  <si>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</si>
  <si>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</si>
  <si>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</si>
  <si>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</si>
  <si>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</si>
  <si>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</si>
  <si>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</si>
  <si>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</si>
  <si>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</si>
  <si>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</si>
  <si>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</si>
  <si>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</si>
  <si>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</si>
  <si>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</si>
  <si>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</si>
  <si>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</si>
  <si>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</si>
  <si>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</si>
  <si>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</si>
  <si>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</si>
  <si>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</si>
  <si>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</si>
  <si>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</si>
  <si>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</si>
  <si>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</si>
  <si>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</si>
  <si>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</si>
  <si>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</si>
  <si>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</si>
  <si>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</si>
  <si>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</si>
  <si>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</si>
  <si>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</si>
  <si>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</si>
  <si>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</si>
  <si>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</si>
  <si>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</si>
  <si>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</si>
  <si>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</si>
  <si>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</si>
  <si>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</si>
  <si>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</si>
  <si>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</si>
  <si>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</si>
  <si>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</si>
  <si>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</si>
  <si>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</si>
  <si>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</si>
  <si>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</si>
  <si>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</si>
  <si>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</si>
  <si>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</si>
  <si>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</si>
  <si>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</si>
  <si>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</si>
  <si>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</si>
  <si>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</si>
  <si>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</si>
  <si>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</si>
  <si>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</si>
  <si>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</si>
  <si>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</si>
  <si>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</si>
  <si>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</si>
  <si>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</si>
  <si>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</si>
  <si>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</si>
  <si>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</si>
  <si>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</si>
  <si>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</si>
  <si>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</si>
  <si>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</si>
  <si>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</si>
  <si>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</si>
  <si>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</si>
  <si>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</si>
  <si>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</si>
  <si>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</si>
  <si>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</si>
  <si>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</si>
  <si>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</si>
  <si>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</si>
  <si>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</si>
  <si>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</si>
  <si>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</si>
  <si>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</si>
  <si>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</si>
  <si>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</si>
  <si>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</si>
  <si>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</si>
  <si>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</si>
  <si>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</si>
  <si>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</si>
  <si>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</si>
  <si>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</si>
  <si>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</si>
  <si>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</si>
  <si>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</si>
  <si>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</si>
  <si>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</si>
  <si>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</si>
  <si>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</si>
  <si>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</si>
  <si>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</si>
  <si>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</si>
  <si>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</si>
  <si>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</si>
  <si>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</si>
  <si>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</si>
  <si>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</si>
  <si>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</si>
  <si>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</si>
  <si>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</si>
  <si>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</si>
  <si>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</si>
  <si>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</si>
  <si>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</si>
  <si>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</si>
  <si>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</si>
  <si>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</si>
  <si>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</si>
  <si>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</si>
  <si>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</si>
  <si>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</si>
  <si>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</si>
  <si>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</si>
  <si>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</si>
  <si>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</si>
  <si>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</si>
  <si>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</si>
  <si>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</si>
  <si>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</si>
  <si>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</si>
  <si>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</si>
  <si>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</si>
  <si>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</si>
  <si>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</si>
  <si>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</si>
  <si>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</si>
  <si>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</si>
  <si>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</si>
  <si>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</si>
  <si>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</si>
  <si>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</si>
  <si>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</si>
  <si>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</si>
  <si>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</si>
  <si>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</si>
  <si>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</si>
  <si>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</si>
  <si>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</si>
  <si>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</si>
  <si>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</si>
  <si>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</si>
  <si>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</si>
  <si>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</si>
  <si>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</si>
  <si>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</si>
  <si>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</si>
  <si>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</si>
  <si>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</si>
  <si>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</si>
  <si>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</si>
  <si>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</si>
  <si>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</si>
  <si>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</si>
  <si>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</si>
  <si>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</si>
  <si>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</si>
  <si>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</si>
  <si>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</si>
  <si>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</si>
  <si>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</si>
  <si>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</si>
  <si>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</si>
  <si>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</si>
  <si>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</si>
  <si>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</si>
  <si>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</si>
  <si>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</si>
  <si>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</si>
  <si>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</si>
  <si>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</si>
  <si>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</si>
  <si>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</si>
  <si>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</si>
  <si>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</si>
  <si>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</si>
  <si>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</si>
  <si>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</si>
  <si>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</si>
  <si>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</si>
  <si>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</si>
  <si>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</si>
  <si>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</si>
  <si>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</si>
  <si>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</si>
  <si>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</si>
  <si>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</si>
  <si>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</si>
  <si>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</si>
  <si>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</si>
  <si>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</si>
  <si>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</si>
  <si>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</si>
  <si>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</si>
  <si>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</si>
  <si>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</si>
  <si>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</si>
  <si>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</si>
  <si>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</si>
  <si>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</si>
  <si>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</si>
  <si>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</si>
  <si>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</si>
  <si>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</si>
  <si>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</si>
  <si>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</si>
  <si>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</si>
  <si>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</si>
  <si>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</si>
  <si>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</si>
  <si>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</si>
  <si>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</si>
  <si>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</si>
  <si>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</si>
  <si>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</si>
  <si>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</si>
  <si>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</si>
  <si>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</si>
  <si>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</si>
  <si>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</si>
  <si>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</si>
  <si>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</si>
  <si>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</si>
  <si>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</si>
  <si>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</si>
  <si>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</si>
  <si>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</si>
  <si>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</si>
  <si>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</si>
  <si>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</si>
  <si>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</si>
  <si>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</si>
  <si>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</si>
  <si>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</si>
  <si>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</si>
  <si>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</si>
  <si>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</si>
  <si>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</si>
  <si>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</si>
  <si>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</si>
  <si>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</si>
  <si>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</si>
  <si>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</si>
  <si>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</si>
  <si>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</si>
  <si>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</si>
  <si>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</si>
  <si>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</si>
  <si>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</si>
  <si>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</si>
  <si>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</si>
  <si>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</si>
  <si>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</si>
  <si>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</si>
  <si>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</si>
  <si>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</si>
  <si>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</si>
  <si>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</si>
  <si>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</si>
  <si>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</si>
  <si>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</si>
  <si>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</si>
  <si>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</si>
  <si>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</si>
  <si>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</si>
  <si>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</si>
  <si>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</si>
  <si>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</si>
  <si>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</si>
  <si>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</si>
  <si>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</si>
  <si>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</si>
  <si>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</si>
  <si>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</si>
  <si>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</si>
  <si>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</si>
  <si>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</si>
  <si>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</si>
  <si>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</si>
  <si>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</si>
  <si>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</si>
  <si>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</si>
  <si>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</si>
  <si>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</si>
  <si>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</si>
  <si>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</si>
  <si>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</si>
  <si>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</si>
  <si>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</si>
  <si>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</si>
  <si>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</si>
  <si>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</si>
  <si>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</si>
  <si>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</si>
  <si>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</si>
  <si>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</si>
  <si>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</si>
  <si>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</si>
  <si>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</si>
  <si>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</si>
  <si>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</si>
  <si>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</si>
  <si>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</si>
  <si>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</si>
  <si>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</si>
  <si>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</si>
  <si>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</si>
  <si>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</si>
  <si>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</si>
  <si>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</si>
  <si>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</si>
  <si>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</si>
  <si>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</si>
  <si>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</si>
  <si>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</si>
  <si>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</si>
  <si>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</si>
  <si>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</si>
  <si>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</si>
  <si>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</si>
  <si>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</si>
  <si>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</si>
  <si>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</si>
  <si>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</si>
  <si>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</si>
  <si>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</si>
  <si>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</si>
  <si>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</si>
  <si>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</si>
  <si>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</si>
  <si>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</si>
  <si>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</si>
  <si>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</si>
  <si>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</si>
  <si>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</si>
  <si>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</si>
  <si>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</si>
  <si>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</si>
  <si>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</si>
  <si>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</si>
  <si>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</si>
  <si>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</si>
  <si>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</si>
  <si>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</si>
  <si>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</si>
  <si>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</si>
  <si>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</si>
  <si>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</si>
  <si>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</si>
  <si>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</si>
  <si>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</si>
  <si>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</si>
  <si>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</si>
  <si>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</si>
  <si>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</si>
  <si>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</si>
  <si>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</si>
  <si>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</si>
  <si>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</si>
  <si>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</si>
  <si>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</si>
  <si>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</si>
  <si>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</si>
  <si>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</si>
  <si>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</si>
  <si>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</si>
  <si>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</si>
  <si>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</si>
  <si>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</si>
  <si>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</si>
  <si>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</si>
  <si>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</si>
  <si>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</si>
  <si>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</si>
  <si>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</si>
  <si>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</si>
  <si>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</si>
  <si>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</si>
  <si>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</si>
  <si>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</si>
  <si>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</si>
  <si>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</si>
  <si>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</si>
  <si>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</si>
  <si>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</si>
  <si>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</si>
  <si>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</si>
  <si>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</si>
  <si>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</si>
  <si>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</si>
  <si>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</si>
  <si>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</si>
  <si>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</si>
  <si>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</si>
  <si>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</si>
  <si>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</si>
  <si>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</si>
  <si>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</si>
  <si>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</si>
  <si>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</si>
  <si>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</si>
  <si>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</si>
  <si>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</si>
  <si>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</si>
  <si>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</si>
  <si>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</si>
  <si>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</si>
  <si>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</si>
  <si>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</si>
  <si>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</si>
  <si>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</si>
  <si>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</si>
  <si>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</si>
  <si>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</si>
  <si>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</si>
  <si>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</si>
  <si>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</si>
  <si>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</si>
  <si>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</si>
  <si>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</si>
  <si>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</si>
  <si>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</si>
  <si>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</si>
  <si>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</si>
  <si>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</si>
  <si>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</si>
  <si>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</si>
  <si>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</si>
  <si>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</si>
  <si>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</si>
  <si>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</si>
  <si>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</si>
  <si>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</si>
  <si>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</si>
  <si>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</si>
  <si>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</si>
  <si>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</si>
  <si>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</si>
  <si>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</si>
  <si>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</si>
  <si>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</si>
  <si>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</si>
  <si>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</si>
  <si>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</si>
  <si>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</si>
  <si>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</si>
  <si>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</si>
  <si>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</si>
  <si>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</si>
  <si>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</si>
  <si>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</si>
  <si>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</si>
  <si>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</si>
  <si>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</si>
  <si>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</si>
  <si>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</si>
  <si>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</si>
  <si>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</si>
  <si>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</si>
  <si>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</si>
  <si>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</si>
  <si>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</si>
  <si>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</si>
  <si>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</si>
  <si>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</si>
  <si>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</si>
  <si>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</si>
  <si>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</si>
  <si>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</si>
  <si>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</si>
  <si>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</si>
  <si>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</si>
  <si>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</si>
  <si>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</si>
  <si>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</si>
  <si>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</si>
  <si>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</si>
  <si>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</si>
  <si>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</si>
  <si>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</si>
  <si>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</si>
  <si>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</si>
  <si>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</si>
  <si>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</si>
  <si>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</si>
  <si>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</si>
  <si>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</si>
  <si>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</si>
  <si>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</si>
  <si>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</si>
  <si>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</si>
  <si>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</si>
  <si>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</si>
  <si>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</si>
  <si>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</si>
  <si>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</si>
  <si>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</si>
  <si>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</si>
  <si>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</si>
  <si>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</si>
  <si>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</si>
  <si>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</si>
  <si>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</si>
  <si>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</si>
  <si>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</si>
  <si>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</si>
  <si>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</si>
  <si>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</si>
  <si>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</si>
  <si>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</si>
  <si>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</si>
  <si>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</si>
  <si>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</si>
  <si>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</si>
  <si>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</si>
  <si>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</si>
  <si>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</si>
  <si>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</si>
  <si>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</si>
  <si>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</si>
  <si>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</si>
  <si>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</si>
  <si>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</si>
  <si>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</si>
  <si>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</si>
  <si>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</si>
  <si>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</si>
  <si>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</si>
  <si>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</si>
  <si>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</si>
  <si>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</si>
  <si>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</si>
  <si>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</si>
  <si>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</si>
  <si>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</si>
  <si>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</si>
  <si>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</si>
  <si>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</si>
  <si>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</si>
  <si>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</si>
  <si>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</si>
  <si>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</si>
  <si>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</si>
  <si>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</si>
  <si>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</si>
  <si>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</si>
  <si>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</si>
  <si>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</si>
  <si>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</si>
  <si>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</si>
  <si>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</si>
  <si>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</si>
  <si>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</si>
  <si>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</si>
  <si>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</si>
  <si>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</si>
  <si>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</si>
  <si>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</si>
  <si>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</si>
  <si>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</si>
  <si>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</si>
  <si>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</si>
  <si>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</si>
  <si>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</si>
  <si>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</si>
  <si>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</si>
  <si>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</si>
  <si>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</si>
  <si>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</si>
  <si>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</si>
  <si>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</si>
  <si>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</si>
  <si>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</si>
  <si>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</si>
  <si>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</si>
  <si>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</si>
  <si>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</si>
  <si>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</si>
  <si>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</si>
  <si>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</si>
  <si>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</si>
  <si>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</si>
  <si>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</si>
  <si>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</si>
  <si>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</si>
  <si>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</si>
  <si>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</si>
  <si>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</si>
  <si>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</si>
  <si>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</si>
  <si>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</si>
  <si>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</si>
  <si>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</si>
  <si>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</si>
  <si>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</si>
  <si>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</si>
  <si>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</si>
  <si>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</si>
  <si>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</si>
  <si>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</si>
  <si>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</si>
  <si>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</si>
  <si>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</si>
  <si>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</si>
  <si>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</si>
  <si>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</si>
  <si>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</si>
  <si>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</si>
  <si>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</si>
  <si>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</si>
  <si>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</si>
  <si>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</si>
  <si>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</si>
  <si>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</si>
  <si>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</si>
  <si>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</si>
  <si>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</si>
  <si>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</si>
  <si>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</si>
  <si>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</si>
  <si>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</si>
  <si>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</si>
  <si>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</si>
  <si>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</si>
  <si>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</si>
  <si>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</si>
  <si>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</si>
  <si>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</si>
  <si>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</si>
  <si>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</si>
  <si>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</si>
  <si>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</si>
  <si>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</si>
  <si>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</si>
  <si>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</si>
  <si>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</si>
  <si>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</si>
  <si>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</si>
  <si>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</si>
  <si>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</si>
  <si>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</si>
  <si>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</si>
  <si>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</si>
  <si>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</si>
  <si>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</si>
  <si>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</si>
  <si>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</si>
  <si>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</si>
  <si>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</si>
  <si>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</si>
  <si>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</si>
  <si>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</si>
  <si>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</si>
  <si>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</si>
  <si>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</si>
  <si>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</si>
  <si>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</si>
  <si>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</si>
  <si>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</si>
  <si>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</si>
  <si>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</si>
  <si>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</si>
  <si>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</si>
  <si>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</si>
  <si>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</si>
  <si>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</si>
  <si>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</si>
  <si>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</si>
  <si>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</si>
  <si>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</si>
  <si>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</si>
  <si>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</si>
  <si>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</si>
  <si>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</si>
  <si>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</si>
  <si>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</si>
  <si>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</si>
  <si>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</si>
  <si>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</si>
  <si>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</si>
  <si>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</si>
  <si>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</si>
  <si>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</si>
  <si>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</si>
  <si>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</si>
  <si>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</si>
  <si>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</si>
  <si>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</si>
  <si>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</si>
  <si>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</si>
  <si>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</si>
  <si>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</si>
  <si>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</si>
  <si>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</si>
  <si>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</si>
  <si>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</si>
  <si>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</si>
  <si>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</si>
  <si>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</si>
  <si>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</si>
  <si>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</si>
  <si>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</si>
  <si>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</si>
  <si>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</si>
  <si>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</si>
  <si>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</si>
  <si>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</si>
  <si>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</si>
  <si>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</si>
  <si>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</si>
  <si>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</si>
  <si>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</si>
  <si>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</si>
  <si>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</si>
  <si>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</si>
  <si>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</si>
  <si>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</si>
  <si>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</si>
  <si>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</si>
  <si>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</si>
  <si>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</si>
  <si>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</si>
  <si>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</si>
  <si>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</si>
  <si>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</si>
  <si>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</si>
  <si>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</si>
  <si>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</si>
  <si>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</si>
  <si>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</si>
  <si>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</si>
  <si>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</si>
  <si>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</si>
  <si>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</si>
  <si>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</si>
  <si>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</si>
  <si>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</si>
  <si>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</si>
  <si>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</si>
  <si>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</si>
  <si>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</si>
  <si>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</si>
  <si>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</si>
  <si>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</si>
  <si>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</si>
  <si>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</si>
  <si>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</si>
  <si>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</si>
  <si>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</si>
  <si>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</si>
  <si>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</si>
  <si>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</si>
  <si>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</si>
  <si>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</si>
  <si>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</si>
  <si>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</si>
  <si>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</si>
  <si>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</si>
  <si>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</si>
  <si>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</si>
  <si>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</si>
  <si>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</si>
  <si>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</si>
  <si>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</si>
  <si>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</si>
  <si>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</si>
  <si>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</si>
  <si>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</si>
  <si>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</si>
  <si>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</si>
  <si>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</si>
  <si>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</si>
  <si>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</si>
  <si>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</si>
  <si>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</si>
  <si>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</si>
  <si>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</si>
  <si>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</si>
  <si>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</si>
  <si>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</si>
  <si>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</si>
  <si>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</si>
  <si>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</si>
  <si>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</si>
  <si>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</si>
  <si>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</si>
  <si>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</si>
  <si>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</si>
  <si>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</si>
  <si>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</si>
  <si>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</si>
  <si>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</si>
  <si>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</si>
  <si>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</si>
  <si>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</si>
  <si>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</si>
  <si>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</si>
  <si>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</si>
  <si>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</si>
  <si>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</si>
  <si>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</si>
  <si>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</si>
  <si>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</si>
  <si>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</si>
  <si>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</si>
  <si>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</si>
  <si>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</si>
  <si>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</si>
  <si>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</si>
  <si>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</si>
  <si>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</si>
  <si>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</si>
  <si>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</si>
  <si>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</si>
  <si>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</si>
  <si>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</si>
  <si>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</si>
  <si>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</si>
  <si>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</si>
  <si>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</si>
  <si>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</si>
  <si>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</si>
  <si>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</si>
  <si>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</si>
  <si>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</si>
  <si>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</si>
  <si>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</si>
  <si>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</si>
  <si>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</si>
  <si>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</si>
  <si>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</si>
  <si>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</si>
  <si>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</si>
  <si>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</si>
  <si>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</si>
  <si>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</si>
  <si>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</si>
  <si>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</si>
  <si>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</si>
  <si>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</si>
  <si>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</si>
  <si>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</si>
  <si>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</si>
  <si>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</si>
  <si>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</si>
  <si>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</si>
  <si>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</si>
  <si>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</si>
  <si>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</si>
  <si>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</si>
  <si>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</si>
  <si>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</si>
  <si>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</si>
  <si>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</si>
  <si>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</si>
  <si>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</si>
  <si>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</si>
  <si>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</si>
  <si>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</si>
  <si>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</si>
  <si>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</si>
  <si>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</si>
  <si>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</si>
  <si>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</si>
  <si>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</si>
  <si>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</si>
  <si>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</si>
  <si>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</si>
  <si>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</si>
  <si>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</si>
  <si>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</si>
  <si>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</si>
  <si>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</si>
  <si>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</si>
  <si>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</si>
  <si>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</si>
  <si>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</si>
  <si>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</si>
  <si>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</si>
  <si>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</si>
  <si>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</si>
  <si>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</si>
  <si>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</si>
  <si>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</si>
  <si>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</si>
  <si>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</si>
  <si>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</si>
  <si>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</si>
  <si>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</si>
  <si>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</si>
  <si>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</si>
  <si>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</si>
  <si>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</si>
  <si>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</si>
  <si>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</si>
  <si>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</si>
  <si>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</si>
  <si>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</si>
  <si>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</si>
  <si>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</si>
  <si>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</si>
  <si>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</si>
  <si>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</si>
  <si>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</si>
  <si>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</si>
  <si>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</si>
  <si>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</si>
  <si>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</si>
  <si>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</si>
  <si>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</si>
  <si>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</si>
  <si>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</si>
  <si>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</si>
  <si>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</si>
  <si>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</si>
  <si>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</si>
  <si>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</si>
  <si>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</si>
  <si>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</si>
  <si>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</si>
  <si>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</si>
  <si>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</si>
  <si>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</si>
  <si>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</si>
  <si>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</si>
  <si>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</si>
  <si>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</si>
  <si>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</si>
  <si>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</si>
  <si>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</si>
  <si>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</si>
  <si>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</si>
  <si>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</si>
  <si>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</si>
  <si>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</si>
  <si>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</si>
  <si>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</si>
  <si>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</si>
  <si>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</si>
  <si>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</si>
  <si>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</si>
  <si>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</si>
  <si>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</si>
  <si>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</si>
  <si>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</si>
  <si>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</si>
  <si>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</si>
  <si>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</si>
  <si>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</si>
  <si>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</si>
  <si>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</si>
  <si>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</si>
  <si>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</si>
  <si>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</si>
  <si>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</si>
  <si>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</si>
  <si>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</si>
  <si>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</si>
  <si>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</si>
  <si>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</si>
  <si>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</si>
  <si>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</si>
  <si>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</si>
  <si>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</si>
  <si>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</si>
  <si>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</si>
  <si>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</si>
  <si>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</si>
  <si>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</si>
  <si>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</si>
  <si>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</si>
  <si>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</si>
  <si>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</si>
  <si>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</si>
  <si>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</si>
  <si>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</si>
  <si>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</si>
  <si>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</si>
  <si>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</si>
  <si>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</si>
  <si>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</si>
  <si>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</si>
  <si>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</si>
  <si>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</si>
  <si>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</si>
  <si>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</si>
  <si>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</si>
  <si>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</si>
  <si>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</si>
  <si>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</si>
  <si>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</si>
  <si>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</si>
  <si>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</si>
  <si>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</si>
  <si>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</si>
  <si>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</si>
  <si>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</si>
  <si>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</si>
  <si>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</si>
  <si>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</si>
  <si>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</si>
  <si>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</si>
  <si>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</si>
  <si>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</si>
  <si>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</si>
  <si>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</si>
  <si>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</si>
  <si>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</si>
  <si>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</si>
  <si>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</si>
  <si>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</si>
  <si>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</si>
  <si>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</si>
  <si>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</si>
  <si>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</si>
  <si>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</si>
  <si>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</si>
  <si>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</si>
  <si>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</si>
  <si>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</si>
  <si>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</si>
  <si>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</si>
  <si>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</si>
  <si>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</si>
  <si>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</si>
  <si>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</si>
  <si>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</si>
  <si>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</si>
  <si>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</si>
  <si>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</si>
  <si>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</si>
  <si>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</si>
  <si>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</si>
  <si>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</si>
  <si>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</si>
  <si>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</si>
  <si>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</si>
  <si>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</si>
  <si>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</si>
  <si>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</si>
  <si>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</si>
  <si>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</si>
  <si>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</si>
  <si>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</si>
  <si>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</si>
  <si>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</si>
  <si>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</si>
  <si>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</si>
  <si>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</si>
  <si>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</si>
  <si>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</si>
  <si>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</si>
  <si>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</si>
  <si>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</si>
  <si>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</si>
  <si>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</si>
  <si>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</si>
  <si>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</si>
  <si>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</si>
  <si>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</si>
  <si>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</si>
  <si>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</si>
  <si>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</si>
  <si>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</si>
  <si>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</si>
  <si>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</si>
  <si>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</si>
  <si>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</si>
  <si>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</si>
  <si>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</si>
  <si>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</si>
  <si>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</si>
  <si>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</si>
  <si>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</si>
  <si>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</si>
  <si>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</si>
  <si>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</si>
  <si>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</si>
  <si>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</si>
  <si>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</si>
  <si>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</si>
  <si>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</si>
  <si>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</si>
  <si>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</si>
  <si>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</si>
  <si>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</si>
  <si>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</si>
  <si>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</si>
  <si>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</si>
  <si>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</si>
  <si>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</si>
  <si>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</si>
  <si>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</si>
  <si>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</si>
  <si>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</si>
  <si>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</si>
  <si>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</si>
  <si>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</si>
  <si>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</si>
  <si>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</si>
  <si>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</si>
  <si>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</si>
  <si>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</si>
  <si>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</si>
  <si>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</si>
  <si>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</si>
  <si>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</si>
  <si>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</si>
  <si>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</si>
  <si>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</si>
  <si>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</si>
  <si>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</si>
  <si>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</si>
  <si>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</si>
  <si>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</si>
  <si>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</si>
  <si>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</si>
  <si>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</si>
  <si>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</si>
  <si>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</si>
  <si>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</si>
  <si>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</si>
  <si>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</si>
  <si>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</si>
  <si>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</si>
  <si>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</si>
  <si>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</si>
  <si>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</si>
  <si>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</si>
  <si>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</si>
  <si>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</si>
  <si>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</si>
  <si>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</si>
  <si>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</si>
  <si>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</si>
  <si>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</si>
  <si>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</si>
  <si>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</si>
  <si>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</si>
  <si>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</si>
  <si>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</si>
  <si>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</si>
  <si>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</si>
  <si>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</si>
  <si>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</si>
  <si>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</si>
  <si>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</si>
  <si>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</si>
  <si>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</si>
  <si>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</si>
  <si>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</si>
  <si>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</si>
  <si>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</si>
  <si>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</si>
  <si>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</si>
  <si>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</si>
  <si>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</si>
  <si>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</si>
  <si>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</si>
  <si>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</si>
  <si>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</si>
  <si>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</si>
  <si>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</si>
  <si>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</si>
  <si>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</si>
  <si>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</si>
  <si>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</si>
  <si>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</si>
  <si>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</si>
  <si>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</si>
  <si>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</si>
  <si>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</si>
  <si>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</si>
  <si>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</si>
  <si>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</si>
  <si>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</si>
  <si>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</si>
  <si>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</si>
  <si>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</si>
  <si>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</si>
  <si>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</si>
  <si>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</si>
  <si>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</si>
  <si>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</si>
  <si>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</si>
  <si>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</si>
  <si>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</si>
  <si>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</si>
  <si>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</si>
  <si>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</si>
  <si>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</si>
  <si>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</si>
  <si>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</si>
  <si>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</si>
  <si>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</si>
  <si>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</si>
  <si>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</si>
  <si>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</si>
  <si>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</si>
  <si>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</si>
  <si>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</si>
  <si>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</si>
  <si>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</si>
  <si>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</si>
  <si>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</si>
  <si>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</si>
  <si>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</si>
  <si>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</si>
  <si>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</si>
  <si>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</si>
  <si>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</si>
  <si>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</si>
  <si>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</si>
  <si>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</si>
  <si>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</si>
  <si>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</si>
  <si>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</si>
  <si>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</si>
  <si>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</si>
  <si>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</si>
  <si>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</si>
  <si>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</si>
  <si>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</si>
  <si>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</si>
  <si>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</si>
  <si>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</si>
  <si>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</si>
  <si>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</si>
  <si>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</si>
  <si>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</si>
  <si>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</si>
  <si>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</si>
  <si>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</si>
  <si>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</si>
  <si>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</si>
  <si>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</si>
  <si>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</si>
  <si>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</si>
  <si>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</si>
  <si>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</si>
  <si>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</si>
  <si>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</si>
  <si>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</si>
  <si>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</si>
  <si>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</si>
  <si>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</si>
  <si>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</si>
  <si>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</si>
  <si>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</si>
  <si>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</si>
  <si>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</si>
  <si>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</si>
  <si>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</si>
  <si>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</si>
  <si>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</si>
  <si>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</si>
  <si>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</si>
  <si>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</si>
  <si>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</si>
  <si>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</si>
  <si>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</si>
  <si>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</si>
  <si>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</si>
  <si>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</si>
  <si>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</si>
  <si>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</si>
  <si>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</si>
  <si>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</si>
  <si>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</si>
  <si>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</si>
  <si>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</si>
  <si>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</si>
  <si>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</si>
  <si>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</si>
  <si>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</si>
  <si>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</si>
  <si>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</si>
  <si>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</si>
  <si>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</si>
  <si>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</si>
  <si>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</si>
  <si>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</si>
  <si>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</si>
  <si>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</si>
  <si>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</si>
  <si>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</si>
  <si>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</si>
  <si>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</si>
  <si>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</si>
  <si>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</si>
  <si>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</si>
  <si>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</si>
  <si>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</si>
  <si>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</si>
  <si>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</si>
  <si>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</si>
  <si>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</si>
  <si>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</si>
  <si>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</si>
  <si>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</si>
  <si>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</si>
  <si>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</si>
  <si>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</si>
  <si>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</si>
  <si>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</si>
  <si>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</si>
  <si>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</si>
  <si>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</si>
  <si>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</si>
  <si>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</si>
  <si>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</si>
  <si>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</si>
  <si>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</si>
  <si>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</si>
  <si>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</si>
  <si>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</si>
  <si>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</si>
  <si>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</si>
  <si>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</si>
  <si>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</si>
  <si>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</si>
  <si>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</si>
  <si>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</si>
  <si>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</si>
  <si>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</si>
  <si>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</si>
  <si>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</si>
  <si>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</si>
  <si>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</si>
  <si>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</si>
  <si>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</si>
  <si>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</si>
  <si>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</si>
  <si>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</si>
  <si>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</si>
  <si>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</si>
  <si>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</si>
  <si>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</si>
  <si>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</si>
  <si>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</si>
  <si>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</si>
  <si>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</si>
  <si>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</si>
  <si>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</si>
  <si>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</si>
  <si>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</si>
  <si>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</si>
  <si>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</si>
  <si>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</si>
  <si>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</si>
  <si>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</si>
  <si>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</si>
  <si>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</si>
  <si>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</si>
  <si>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</si>
  <si>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</si>
  <si>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</si>
  <si>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</si>
  <si>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</si>
  <si>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</si>
  <si>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</si>
  <si>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</si>
  <si>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</si>
  <si>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</si>
  <si>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</si>
  <si>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</si>
  <si>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</si>
  <si>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</si>
  <si>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</si>
  <si>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</si>
  <si>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</si>
  <si>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</si>
  <si>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</si>
  <si>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</si>
  <si>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</si>
  <si>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</si>
  <si>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</si>
  <si>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</si>
  <si>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</si>
  <si>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</si>
  <si>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</si>
  <si>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</si>
  <si>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</si>
  <si>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</si>
  <si>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</si>
  <si>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</si>
  <si>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</si>
  <si>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</si>
  <si>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</si>
  <si>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</si>
  <si>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</si>
  <si>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</si>
  <si>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</si>
  <si>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</si>
  <si>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</si>
  <si>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</si>
  <si>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</si>
  <si>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</si>
  <si>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</si>
  <si>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</si>
  <si>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</si>
  <si>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</si>
  <si>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</si>
  <si>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</si>
  <si>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</si>
  <si>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</si>
  <si>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</si>
  <si>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</si>
  <si>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</si>
  <si>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</si>
  <si>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</si>
  <si>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</si>
  <si>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</si>
  <si>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</si>
  <si>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</si>
  <si>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</si>
  <si>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</si>
  <si>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</si>
  <si>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</si>
  <si>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</si>
  <si>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</si>
  <si>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</si>
  <si>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</si>
  <si>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</si>
  <si>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</si>
  <si>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</si>
  <si>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</si>
  <si>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</si>
  <si>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</si>
  <si>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</si>
  <si>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</si>
  <si>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</si>
  <si>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</si>
  <si>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</si>
  <si>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</si>
  <si>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</si>
  <si>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</si>
  <si>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</si>
  <si>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</si>
  <si>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</si>
  <si>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</si>
  <si>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</si>
  <si>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</si>
  <si>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</si>
  <si>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</si>
  <si>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</si>
  <si>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</si>
  <si>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</si>
  <si>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</si>
  <si>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</si>
  <si>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</si>
  <si>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</si>
  <si>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</si>
  <si>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</si>
  <si>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</si>
  <si>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</si>
  <si>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</si>
  <si>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</si>
  <si>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</si>
  <si>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</si>
  <si>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</si>
  <si>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</si>
  <si>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</si>
  <si>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</si>
  <si>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</si>
  <si>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</si>
  <si>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</si>
  <si>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</si>
  <si>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</si>
  <si>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</si>
  <si>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</si>
  <si>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</si>
  <si>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</si>
  <si>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</si>
  <si>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</si>
  <si>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</si>
  <si>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</si>
  <si>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</si>
  <si>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</si>
  <si>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</si>
  <si>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</si>
  <si>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</si>
  <si>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</si>
  <si>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</si>
  <si>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</si>
  <si>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</si>
  <si>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</si>
  <si>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</si>
  <si>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</si>
  <si>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</si>
  <si>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</si>
  <si>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</si>
  <si>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</si>
  <si>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</si>
  <si>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</si>
  <si>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</si>
  <si>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</si>
  <si>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</si>
  <si>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</si>
  <si>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</si>
  <si>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</si>
  <si>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</si>
  <si>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</si>
  <si>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</si>
  <si>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</si>
  <si>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</si>
  <si>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</si>
  <si>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</si>
  <si>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</si>
  <si>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</si>
  <si>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</si>
  <si>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</si>
  <si>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</si>
  <si>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</si>
  <si>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</si>
  <si>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</si>
  <si>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</si>
  <si>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</si>
  <si>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</si>
  <si>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</si>
  <si>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</si>
  <si>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</si>
  <si>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</si>
  <si>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</si>
  <si>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</si>
  <si>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</si>
  <si>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</si>
  <si>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</si>
  <si>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</si>
  <si>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</si>
  <si>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</si>
  <si>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</si>
  <si>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</si>
  <si>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</si>
  <si>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</si>
  <si>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</si>
  <si>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</si>
  <si>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</si>
  <si>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</si>
  <si>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</si>
  <si>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</si>
  <si>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</si>
  <si>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</si>
  <si>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</si>
  <si>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</si>
  <si>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</si>
  <si>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</si>
  <si>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</si>
  <si>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</si>
  <si>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</si>
  <si>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</si>
  <si>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</si>
  <si>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</si>
  <si>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</si>
  <si>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</si>
  <si>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</si>
  <si>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</si>
  <si>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</si>
  <si>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</si>
  <si>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</si>
  <si>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</si>
  <si>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</si>
  <si>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</si>
  <si>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</si>
  <si>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</si>
  <si>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</si>
  <si>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</si>
  <si>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</si>
  <si>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</si>
  <si>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</si>
  <si>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</si>
  <si>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</si>
  <si>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</si>
  <si>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</si>
  <si>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</si>
  <si>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</si>
  <si>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</si>
  <si>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</si>
  <si>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</si>
  <si>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</si>
  <si>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</si>
  <si>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</si>
  <si>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</si>
  <si>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</si>
  <si>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</si>
  <si>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</si>
  <si>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</si>
  <si>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</si>
  <si>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</si>
  <si>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</si>
  <si>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</si>
  <si>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</si>
  <si>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</si>
  <si>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</si>
  <si>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</si>
  <si>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</si>
  <si>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</si>
  <si>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</si>
  <si>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</si>
  <si>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</si>
  <si>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</si>
  <si>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</si>
  <si>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</si>
  <si>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</si>
  <si>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</si>
  <si>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</si>
  <si>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</si>
  <si>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</si>
  <si>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</si>
  <si>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</si>
  <si>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</si>
  <si>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</si>
  <si>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</si>
  <si>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</si>
  <si>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</si>
  <si>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</si>
  <si>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</si>
  <si>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</si>
  <si>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</si>
  <si>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</si>
  <si>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</si>
  <si>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</si>
  <si>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</si>
  <si>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</si>
  <si>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</si>
  <si>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</si>
  <si>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</si>
  <si>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</si>
  <si>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</si>
  <si>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</si>
  <si>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</si>
  <si>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</si>
  <si>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</si>
  <si>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</si>
  <si>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</si>
  <si>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</si>
  <si>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</si>
  <si>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</si>
  <si>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</si>
  <si>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</si>
  <si>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</si>
  <si>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</si>
  <si>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</si>
  <si>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</si>
  <si>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</si>
  <si>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</si>
  <si>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</si>
  <si>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</si>
  <si>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</si>
  <si>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</si>
  <si>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</si>
  <si>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</si>
  <si>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</si>
  <si>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</si>
  <si>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</si>
  <si>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</si>
  <si>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</si>
  <si>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</si>
  <si>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</si>
  <si>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</si>
  <si>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</si>
  <si>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</si>
  <si>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</si>
  <si>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</si>
  <si>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</si>
  <si>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</si>
  <si>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</si>
  <si>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</si>
  <si>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</si>
  <si>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</si>
  <si>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</si>
  <si>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</si>
  <si>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</si>
  <si>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</si>
  <si>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</si>
  <si>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</si>
  <si>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</si>
  <si>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</si>
  <si>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</si>
  <si>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</si>
  <si>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</si>
  <si>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</si>
  <si>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</si>
  <si>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</si>
  <si>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</si>
  <si>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</si>
  <si>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</si>
  <si>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</si>
  <si>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</si>
  <si>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</si>
  <si>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</si>
  <si>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</si>
  <si>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</si>
  <si>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</si>
  <si>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</si>
  <si>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</si>
  <si>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</si>
  <si>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</si>
  <si>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</si>
  <si>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</si>
  <si>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</si>
  <si>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</si>
  <si>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</si>
  <si>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</si>
  <si>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</si>
  <si>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</si>
  <si>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</si>
  <si>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</si>
  <si>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</si>
  <si>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</si>
  <si>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</si>
  <si>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</si>
  <si>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</si>
  <si>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</si>
  <si>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</si>
  <si>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</si>
  <si>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</si>
  <si>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</si>
  <si>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</si>
  <si>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</si>
  <si>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</si>
  <si>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</si>
  <si>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</si>
  <si>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</si>
  <si>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</si>
  <si>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</si>
  <si>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</si>
  <si>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</si>
  <si>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</si>
  <si>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</si>
  <si>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</si>
  <si>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</si>
  <si>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</si>
  <si>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</si>
  <si>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</si>
  <si>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</si>
  <si>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</si>
  <si>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</si>
  <si>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</si>
  <si>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</si>
  <si>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</si>
  <si>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</si>
  <si>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</si>
  <si>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</si>
  <si>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</si>
  <si>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</si>
  <si>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</si>
  <si>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</si>
  <si>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</si>
  <si>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</si>
  <si>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</si>
  <si>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</si>
  <si>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</si>
  <si>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</si>
  <si>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</si>
  <si>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</si>
  <si>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</si>
  <si>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</si>
  <si>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</si>
  <si>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</si>
  <si>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</si>
  <si>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</si>
  <si>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</si>
  <si>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</si>
  <si>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</si>
  <si>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</si>
  <si>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</si>
  <si>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</si>
  <si>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</si>
  <si>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</si>
  <si>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</si>
  <si>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</si>
  <si>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</si>
  <si>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</si>
  <si>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</si>
  <si>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</si>
  <si>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</si>
  <si>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</si>
  <si>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</si>
  <si>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</si>
  <si>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</si>
  <si>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</si>
  <si>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</si>
  <si>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</si>
  <si>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</si>
  <si>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</si>
  <si>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</si>
  <si>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</si>
  <si>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</si>
  <si>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</si>
  <si>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</si>
  <si>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</si>
  <si>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</si>
  <si>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</si>
  <si>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</si>
  <si>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</si>
  <si>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</si>
  <si>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</si>
  <si>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</si>
  <si>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</si>
  <si>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</si>
  <si>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</si>
  <si>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</si>
  <si>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</si>
  <si>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</si>
  <si>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</si>
  <si>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</si>
  <si>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</si>
  <si>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</si>
  <si>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</si>
  <si>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</si>
  <si>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</si>
  <si>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</si>
  <si>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</si>
  <si>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</si>
  <si>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</si>
  <si>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</si>
  <si>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</si>
  <si>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</si>
  <si>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</si>
  <si>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</si>
  <si>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</si>
  <si>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</si>
  <si>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</si>
  <si>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</si>
  <si>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</si>
  <si>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</si>
  <si>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</si>
  <si>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</si>
  <si>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</si>
  <si>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</si>
  <si>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</si>
  <si>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</si>
  <si>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</si>
  <si>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</si>
  <si>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</si>
  <si>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</si>
  <si>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</si>
  <si>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</si>
  <si>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</si>
  <si>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</si>
  <si>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</si>
  <si>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</si>
  <si>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</si>
  <si>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</si>
  <si>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</si>
  <si>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</si>
  <si>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</si>
  <si>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</si>
  <si>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</si>
  <si>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</si>
  <si>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</si>
  <si>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</si>
  <si>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</si>
  <si>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</si>
  <si>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</si>
  <si>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</si>
  <si>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</si>
  <si>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</si>
  <si>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</si>
  <si>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</si>
  <si>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</si>
  <si>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</si>
  <si>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</si>
  <si>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</si>
  <si>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</si>
  <si>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</si>
  <si>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</si>
  <si>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</si>
  <si>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</si>
  <si>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</si>
  <si>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</si>
  <si>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</si>
  <si>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</si>
  <si>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</si>
  <si>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</si>
  <si>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</si>
  <si>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</si>
  <si>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</si>
  <si>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</si>
  <si>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</si>
  <si>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</si>
  <si>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</si>
  <si>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</si>
  <si>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</si>
  <si>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</si>
  <si>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</si>
  <si>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</si>
  <si>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</si>
  <si>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</si>
  <si>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</si>
  <si>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</si>
  <si>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</si>
  <si>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</si>
  <si>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</si>
  <si>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</si>
  <si>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</si>
  <si>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</si>
  <si>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</si>
  <si>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</si>
  <si>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</si>
  <si>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</si>
  <si>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</si>
  <si>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</si>
  <si>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</si>
  <si>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</si>
  <si>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</si>
  <si>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</si>
  <si>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</si>
  <si>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</si>
  <si>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</si>
  <si>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</si>
  <si>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</si>
  <si>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</si>
  <si>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</si>
  <si>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</si>
  <si>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</si>
  <si>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</si>
  <si>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</si>
  <si>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</si>
  <si>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</si>
  <si>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</si>
  <si>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</si>
  <si>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</si>
  <si>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</si>
  <si>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</si>
  <si>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</si>
  <si>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</si>
  <si>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</si>
  <si>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</si>
  <si>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</si>
  <si>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</si>
  <si>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</si>
  <si>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</si>
  <si>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</si>
  <si>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</si>
  <si>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</si>
  <si>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</si>
  <si>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</si>
  <si>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</si>
  <si>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</si>
  <si>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</si>
  <si>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</si>
  <si>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</si>
  <si>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</si>
  <si>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</si>
  <si>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</si>
  <si>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</si>
  <si>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</si>
  <si>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</si>
  <si>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</si>
  <si>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</si>
  <si>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</si>
  <si>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</si>
  <si>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</si>
  <si>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</si>
  <si>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</si>
  <si>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</si>
  <si>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</si>
  <si>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</si>
  <si>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</si>
  <si>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</si>
  <si>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</si>
  <si>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</si>
  <si>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</si>
  <si>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</si>
  <si>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</si>
  <si>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</si>
  <si>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</si>
  <si>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</si>
  <si>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</si>
  <si>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</si>
  <si>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</si>
  <si>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</si>
  <si>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</si>
  <si>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</si>
  <si>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</si>
  <si>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</si>
  <si>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</si>
  <si>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</si>
  <si>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</si>
  <si>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</si>
  <si>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</si>
  <si>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</si>
  <si>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</si>
  <si>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</si>
  <si>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</si>
  <si>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</si>
  <si>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</si>
  <si>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</si>
  <si>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</si>
  <si>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</si>
  <si>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</si>
  <si>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</si>
  <si>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</si>
  <si>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</si>
  <si>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</si>
  <si>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</si>
  <si>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</si>
  <si>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</si>
  <si>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</si>
  <si>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</si>
  <si>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</si>
  <si>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</si>
  <si>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</si>
  <si>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</si>
  <si>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</si>
  <si>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</si>
  <si>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</si>
  <si>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</si>
  <si>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</si>
  <si>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</si>
  <si>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</si>
  <si>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</si>
  <si>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</si>
  <si>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</si>
  <si>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</si>
  <si>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</si>
  <si>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</si>
  <si>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</si>
  <si>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</si>
  <si>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</si>
  <si>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</si>
  <si>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</si>
  <si>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</si>
  <si>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</si>
  <si>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</si>
  <si>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</si>
  <si>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</si>
  <si>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</si>
  <si>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</si>
  <si>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</si>
  <si>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</si>
  <si>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</si>
  <si>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</si>
  <si>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</si>
  <si>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</si>
  <si>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</si>
  <si>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</si>
  <si>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</si>
  <si>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</si>
  <si>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</si>
  <si>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</si>
  <si>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</si>
  <si>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</si>
  <si>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</si>
  <si>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</si>
  <si>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</si>
  <si>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</si>
  <si>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</si>
  <si>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</si>
  <si>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</si>
  <si>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</si>
  <si>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</si>
  <si>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</si>
  <si>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</si>
  <si>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</si>
  <si>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</si>
  <si>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</si>
  <si>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</si>
  <si>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</si>
  <si>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</si>
  <si>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</si>
  <si>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</si>
  <si>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</si>
  <si>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</si>
  <si>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</si>
  <si>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</si>
  <si>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</si>
  <si>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</si>
  <si>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</si>
  <si>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</si>
  <si>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</si>
  <si>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</si>
  <si>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</si>
  <si>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</si>
  <si>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</si>
  <si>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</si>
  <si>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</si>
  <si>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</si>
  <si>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</si>
  <si>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</si>
  <si>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</si>
  <si>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</si>
  <si>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</si>
  <si>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</si>
  <si>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</si>
  <si>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</si>
  <si>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</si>
  <si>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</si>
  <si>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</si>
  <si>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</si>
  <si>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</si>
  <si>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</si>
  <si>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</si>
  <si>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</si>
  <si>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</si>
  <si>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</si>
  <si>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</si>
  <si>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</si>
  <si>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</si>
  <si>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</si>
  <si>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</si>
  <si>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</si>
  <si>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</si>
  <si>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</si>
  <si>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</si>
  <si>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</si>
  <si>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</si>
  <si>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</si>
  <si>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</si>
  <si>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</si>
  <si>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</si>
  <si>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</si>
  <si>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</si>
  <si>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</si>
  <si>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</si>
  <si>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</si>
  <si>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</si>
  <si>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</si>
  <si>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</si>
  <si>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</si>
  <si>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</si>
  <si>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</si>
  <si>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</si>
  <si>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</si>
  <si>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</si>
  <si>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</si>
  <si>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</si>
  <si>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</si>
  <si>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</si>
  <si>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</si>
  <si>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</si>
  <si>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</si>
  <si>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</si>
  <si>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</si>
  <si>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</si>
  <si>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</si>
  <si>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</si>
  <si>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</si>
  <si>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</si>
  <si>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</si>
  <si>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</si>
  <si>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</si>
  <si>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</si>
  <si>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</si>
  <si>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</si>
  <si>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</si>
  <si>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</si>
  <si>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</si>
  <si>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</si>
  <si>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</si>
  <si>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</si>
  <si>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</si>
  <si>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</si>
  <si>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</si>
  <si>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</si>
  <si>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</si>
  <si>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</si>
  <si>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</si>
  <si>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</si>
  <si>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</si>
  <si>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</si>
  <si>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</si>
  <si>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</si>
  <si>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</si>
  <si>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</si>
  <si>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</si>
  <si>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</si>
  <si>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</si>
  <si>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</si>
  <si>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</si>
  <si>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</si>
  <si>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</si>
  <si>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</si>
  <si>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</si>
  <si>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</si>
  <si>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</si>
  <si>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</si>
  <si>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</si>
  <si>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</si>
  <si>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</si>
  <si>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</si>
  <si>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</si>
  <si>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</si>
  <si>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</si>
  <si>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</si>
  <si>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</si>
  <si>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</si>
  <si>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</si>
  <si>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</si>
  <si>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</si>
  <si>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</si>
  <si>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</si>
  <si>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</si>
  <si>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</si>
  <si>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</si>
  <si>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</si>
  <si>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</si>
  <si>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</si>
  <si>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</si>
  <si>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</si>
  <si>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</si>
  <si>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</si>
  <si>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</si>
  <si>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</si>
  <si>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</si>
  <si>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</si>
  <si>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</si>
  <si>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</si>
  <si>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</si>
  <si>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</si>
  <si>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</si>
  <si>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</si>
  <si>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</si>
  <si>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</si>
  <si>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</si>
  <si>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</si>
  <si>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</si>
  <si>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</si>
  <si>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</si>
  <si>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</si>
  <si>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</si>
  <si>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</si>
  <si>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</si>
  <si>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</si>
  <si>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</si>
  <si>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</si>
  <si>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</si>
  <si>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</si>
  <si>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</si>
  <si>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</si>
  <si>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</si>
  <si>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</si>
  <si>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</si>
  <si>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</si>
  <si>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</si>
  <si>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</si>
  <si>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</si>
  <si>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</si>
  <si>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</si>
  <si>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</si>
  <si>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</si>
  <si>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</si>
  <si>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</si>
  <si>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</si>
  <si>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</si>
  <si>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</si>
  <si>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</si>
  <si>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</si>
  <si>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</si>
  <si>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</si>
  <si>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</si>
  <si>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</si>
  <si>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</si>
  <si>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</si>
  <si>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</si>
  <si>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</si>
  <si>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</si>
  <si>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</si>
  <si>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</si>
  <si>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</si>
  <si>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</si>
  <si>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</si>
  <si>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</si>
  <si>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</si>
  <si>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</si>
  <si>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</si>
  <si>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</si>
  <si>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</si>
  <si>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</si>
  <si>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</si>
  <si>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</si>
  <si>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</si>
  <si>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</si>
  <si>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</si>
  <si>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</si>
  <si>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</si>
  <si>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</si>
  <si>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</si>
  <si>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</si>
  <si>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</si>
  <si>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</si>
  <si>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</si>
  <si>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</si>
  <si>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</si>
  <si>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</si>
  <si>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</si>
  <si>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</si>
  <si>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</si>
  <si>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</si>
  <si>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</si>
  <si>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</si>
  <si>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</si>
  <si>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</si>
  <si>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</si>
  <si>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</si>
  <si>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</si>
  <si>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</si>
  <si>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</si>
  <si>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</si>
  <si>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</si>
  <si>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</si>
  <si>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</si>
  <si>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</si>
  <si>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</si>
  <si>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</si>
  <si>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</si>
  <si>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</si>
  <si>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</si>
  <si>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</si>
  <si>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</si>
  <si>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</si>
  <si>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</si>
  <si>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</si>
  <si>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</si>
  <si>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</si>
  <si>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</si>
  <si>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</si>
  <si>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</si>
  <si>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</si>
  <si>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</si>
  <si>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</si>
  <si>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</si>
  <si>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</si>
  <si>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</si>
  <si>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</si>
  <si>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</si>
  <si>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</si>
  <si>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</si>
  <si>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</si>
  <si>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</si>
  <si>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</si>
  <si>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</si>
  <si>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</si>
  <si>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</si>
  <si>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</si>
  <si>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</si>
  <si>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</si>
  <si>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</si>
  <si>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</si>
  <si>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</si>
  <si>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</si>
  <si>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</si>
  <si>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</si>
  <si>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</si>
  <si>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</si>
  <si>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</si>
  <si>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</si>
  <si>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</si>
  <si>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</si>
  <si>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</si>
  <si>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</si>
  <si>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</si>
  <si>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</si>
  <si>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</si>
  <si>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</si>
  <si>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</si>
  <si>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</si>
  <si>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</si>
  <si>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</si>
  <si>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</si>
  <si>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</si>
  <si>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</si>
  <si>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</si>
  <si>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</si>
  <si>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</si>
  <si>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</si>
  <si>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</si>
  <si>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</si>
  <si>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</si>
  <si>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</si>
  <si>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</si>
  <si>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</si>
  <si>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</si>
  <si>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</si>
  <si>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</si>
  <si>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</si>
  <si>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</si>
  <si>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</si>
  <si>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</si>
  <si>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</si>
  <si>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</si>
  <si>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</si>
  <si>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</si>
  <si>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</si>
  <si>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</si>
  <si>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</si>
  <si>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</si>
  <si>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</si>
  <si>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</si>
  <si>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</si>
  <si>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</si>
  <si>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</si>
  <si>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</si>
  <si>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</si>
  <si>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</si>
  <si>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</si>
  <si>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</si>
  <si>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</si>
  <si>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</si>
  <si>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</si>
  <si>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</si>
  <si>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</si>
  <si>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</si>
  <si>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</si>
  <si>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</si>
  <si>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</si>
  <si>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</si>
  <si>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</si>
  <si>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</si>
  <si>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</si>
  <si>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</si>
  <si>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</si>
  <si>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</si>
  <si>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</si>
  <si>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</si>
  <si>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</si>
  <si>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</si>
  <si>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</si>
  <si>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</si>
  <si>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</si>
  <si>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</si>
  <si>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</si>
  <si>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</si>
  <si>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</si>
  <si>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</si>
  <si>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</si>
  <si>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</si>
  <si>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</si>
  <si>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</si>
  <si>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</si>
  <si>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</si>
  <si>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</si>
  <si>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</si>
  <si>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</si>
  <si>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</si>
  <si>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</si>
  <si>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</si>
  <si>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</si>
  <si>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</si>
  <si>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</si>
  <si>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</si>
  <si>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</si>
  <si>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</si>
  <si>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</si>
  <si>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</si>
  <si>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</si>
  <si>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</si>
  <si>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</si>
  <si>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</si>
  <si>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</si>
  <si>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</si>
  <si>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</si>
  <si>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</si>
  <si>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</si>
  <si>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</si>
  <si>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</si>
  <si>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</si>
  <si>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</si>
  <si>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</si>
  <si>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</si>
  <si>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</si>
  <si>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</si>
  <si>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</si>
  <si>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</si>
  <si>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</si>
  <si>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</si>
  <si>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</si>
  <si>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</si>
  <si>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</si>
  <si>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</si>
  <si>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</si>
  <si>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</si>
  <si>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</si>
  <si>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</si>
  <si>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</si>
  <si>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</si>
  <si>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</si>
  <si>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</si>
  <si>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</si>
  <si>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</si>
  <si>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</si>
  <si>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</si>
  <si>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</si>
  <si>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</si>
  <si>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</si>
  <si>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</si>
  <si>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</si>
  <si>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</si>
  <si>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</si>
  <si>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</si>
  <si>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</si>
  <si>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</si>
  <si>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</si>
  <si>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</si>
  <si>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</si>
  <si>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</si>
  <si>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</si>
  <si>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</si>
  <si>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</si>
  <si>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</si>
  <si>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</si>
  <si>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</si>
  <si>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</si>
  <si>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</si>
  <si>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</si>
  <si>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</si>
  <si>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</si>
  <si>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</si>
  <si>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</si>
  <si>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</si>
  <si>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</si>
  <si>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</si>
  <si>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</si>
  <si>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</si>
  <si>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</si>
  <si>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</si>
  <si>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</si>
  <si>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</si>
  <si>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</si>
  <si>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</si>
  <si>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</si>
  <si>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</si>
  <si>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</si>
  <si>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</si>
  <si>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</si>
  <si>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</si>
  <si>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</si>
  <si>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</si>
  <si>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</si>
  <si>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</si>
  <si>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</si>
  <si>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</si>
  <si>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</si>
  <si>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</si>
  <si>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</si>
  <si>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</si>
  <si>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</si>
  <si>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</si>
  <si>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</si>
  <si>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</si>
  <si>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</si>
  <si>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</si>
  <si>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</si>
  <si>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</si>
  <si>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</si>
  <si>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</si>
  <si>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</si>
  <si>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</si>
  <si>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</si>
  <si>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</si>
  <si>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</si>
  <si>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</si>
  <si>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</si>
  <si>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</si>
  <si>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</si>
  <si>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</si>
  <si>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</si>
  <si>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</si>
  <si>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</si>
  <si>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</si>
  <si>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</si>
  <si>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</si>
  <si>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</si>
  <si>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</si>
  <si>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</si>
  <si>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</si>
  <si>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</si>
  <si>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</si>
  <si>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</si>
  <si>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</si>
  <si>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</si>
  <si>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</si>
  <si>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</si>
  <si>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</si>
  <si>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</si>
  <si>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</si>
  <si>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</si>
  <si>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</si>
  <si>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</si>
  <si>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</si>
  <si>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</si>
  <si>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</si>
  <si>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</si>
  <si>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</si>
  <si>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</si>
  <si>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</si>
  <si>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</si>
  <si>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</si>
  <si>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</si>
  <si>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</si>
  <si>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</si>
  <si>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</si>
  <si>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</si>
  <si>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</si>
  <si>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</si>
  <si>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</si>
  <si>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</si>
  <si>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</si>
  <si>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</si>
  <si>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</si>
  <si>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</si>
  <si>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</si>
  <si>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</si>
  <si>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</si>
  <si>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</si>
  <si>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</si>
  <si>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</si>
  <si>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</si>
  <si>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</si>
  <si>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</si>
  <si>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</si>
  <si>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</si>
  <si>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</si>
  <si>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</si>
  <si>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</si>
  <si>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</si>
  <si>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</si>
  <si>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</si>
  <si>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</si>
  <si>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</si>
  <si>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</si>
  <si>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</si>
  <si>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</si>
  <si>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</si>
  <si>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</si>
  <si>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</si>
  <si>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</si>
  <si>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</si>
  <si>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</si>
  <si>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</si>
  <si>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</si>
  <si>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</si>
  <si>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</si>
  <si>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</si>
  <si>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</si>
  <si>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</si>
  <si>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</si>
  <si>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</si>
  <si>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</si>
  <si>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</si>
  <si>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</si>
  <si>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</si>
  <si>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</si>
  <si>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</si>
  <si>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</si>
  <si>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</si>
  <si>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</si>
  <si>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</si>
  <si>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</si>
  <si>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</si>
  <si>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</si>
  <si>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</si>
  <si>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</si>
  <si>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</si>
  <si>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</si>
  <si>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</si>
  <si>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</si>
  <si>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</si>
  <si>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</si>
  <si>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</si>
  <si>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</si>
  <si>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</si>
  <si>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</si>
  <si>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</si>
  <si>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</si>
  <si>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</si>
  <si>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</si>
  <si>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</si>
  <si>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</si>
  <si>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</si>
  <si>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</si>
  <si>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</si>
  <si>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</si>
  <si>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</si>
  <si>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</si>
  <si>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</si>
  <si>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</si>
  <si>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</si>
  <si>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</si>
  <si>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</si>
  <si>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</si>
  <si>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</si>
  <si>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</si>
  <si>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</si>
  <si>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</si>
  <si>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</si>
  <si>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</si>
  <si>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</si>
  <si>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</si>
  <si>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</si>
  <si>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</si>
  <si>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</si>
  <si>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</si>
  <si>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</si>
  <si>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</si>
  <si>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</si>
  <si>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</si>
  <si>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</si>
  <si>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</si>
  <si>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</si>
  <si>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</si>
  <si>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</si>
  <si>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</si>
  <si>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</si>
  <si>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</si>
  <si>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</si>
  <si>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</si>
  <si>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</si>
  <si>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</si>
  <si>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</si>
  <si>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</si>
  <si>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</si>
  <si>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</si>
  <si>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</si>
  <si>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</si>
  <si>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</si>
  <si>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</si>
  <si>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</si>
  <si>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</si>
  <si>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</si>
  <si>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</si>
  <si>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</si>
  <si>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</si>
  <si>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</si>
  <si>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</si>
  <si>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</si>
  <si>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</si>
  <si>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</si>
  <si>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</si>
  <si>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</si>
  <si>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</si>
  <si>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</si>
  <si>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</si>
  <si>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</si>
  <si>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</si>
  <si>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</si>
  <si>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</si>
  <si>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</si>
  <si>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</si>
  <si>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</si>
  <si>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</si>
  <si>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</si>
  <si>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</si>
  <si>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</si>
  <si>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</si>
  <si>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</si>
  <si>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</si>
  <si>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</si>
  <si>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</si>
  <si>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</si>
  <si>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</si>
  <si>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</si>
  <si>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</si>
  <si>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</si>
  <si>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</si>
  <si>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</si>
  <si>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</si>
  <si>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</si>
  <si>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</si>
  <si>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</si>
  <si>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</si>
  <si>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</si>
  <si>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</si>
  <si>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</si>
  <si>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</si>
  <si>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</si>
  <si>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</si>
  <si>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</si>
  <si>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</si>
  <si>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</si>
  <si>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</si>
  <si>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</si>
  <si>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</si>
  <si>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</si>
  <si>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</si>
  <si>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</si>
  <si>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</si>
  <si>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</si>
  <si>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</si>
  <si>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</si>
  <si>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</si>
  <si>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</si>
  <si>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</si>
  <si>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</si>
  <si>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</si>
  <si>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</si>
  <si>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</si>
  <si>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</si>
  <si>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</si>
  <si>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</si>
  <si>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</si>
  <si>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</si>
  <si>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</si>
  <si>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</si>
  <si>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</si>
  <si>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</si>
  <si>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</si>
  <si>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</si>
  <si>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</si>
  <si>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</si>
  <si>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</si>
  <si>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</si>
  <si>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</si>
  <si>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</si>
  <si>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</si>
  <si>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</si>
  <si>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</si>
  <si>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</si>
  <si>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</si>
  <si>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</si>
  <si>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</si>
  <si>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</si>
  <si>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</si>
  <si>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</si>
  <si>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</si>
  <si>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</si>
  <si>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</si>
  <si>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</si>
  <si>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</si>
  <si>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</si>
  <si>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</si>
  <si>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</si>
  <si>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</si>
  <si>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</si>
  <si>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</si>
  <si>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</si>
  <si>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</si>
  <si>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</si>
  <si>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</si>
  <si>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</si>
  <si>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</si>
  <si>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</si>
  <si>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</si>
  <si>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</si>
  <si>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</si>
  <si>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</si>
  <si>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</si>
  <si>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</si>
  <si>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</si>
  <si>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</si>
  <si>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</si>
  <si>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</si>
  <si>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</si>
  <si>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</si>
  <si>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</si>
  <si>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</si>
  <si>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</si>
  <si>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</si>
  <si>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</si>
  <si>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</si>
  <si>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</si>
  <si>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</si>
  <si>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</si>
  <si>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</si>
  <si>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</si>
  <si>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</si>
  <si>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</si>
  <si>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</si>
  <si>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</si>
  <si>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</si>
  <si>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</si>
  <si>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</si>
  <si>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</si>
  <si>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</si>
  <si>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</si>
  <si>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</si>
  <si>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</si>
  <si>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</si>
  <si>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</si>
  <si>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</si>
  <si>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</si>
  <si>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</si>
  <si>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</si>
  <si>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</si>
  <si>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</si>
  <si>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</si>
  <si>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</si>
  <si>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</si>
  <si>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</si>
  <si>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</si>
  <si>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</si>
  <si>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</si>
  <si>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</si>
  <si>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</si>
  <si>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</si>
  <si>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</si>
  <si>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</si>
  <si>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</si>
  <si>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</si>
  <si>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</si>
  <si>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</si>
  <si>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</si>
  <si>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</si>
  <si>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</si>
  <si>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</si>
  <si>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</si>
  <si>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</si>
  <si>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</si>
  <si>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</si>
  <si>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</si>
  <si>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</si>
  <si>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</si>
  <si>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</si>
  <si>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</si>
  <si>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</si>
  <si>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</si>
  <si>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</si>
  <si>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</si>
  <si>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</si>
  <si>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</si>
  <si>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</si>
  <si>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</si>
  <si>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</si>
  <si>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</si>
  <si>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</si>
  <si>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</si>
  <si>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</si>
  <si>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</si>
  <si>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</si>
  <si>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</si>
  <si>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</si>
  <si>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</si>
  <si>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</si>
  <si>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</si>
  <si>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</si>
  <si>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</si>
  <si>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</si>
  <si>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</si>
  <si>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</si>
  <si>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</si>
  <si>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</si>
  <si>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</si>
  <si>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</si>
  <si>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</si>
  <si>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</si>
  <si>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</si>
  <si>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</si>
  <si>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</si>
  <si>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</si>
  <si>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</si>
  <si>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</si>
  <si>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</si>
  <si>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</si>
  <si>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</si>
  <si>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</si>
  <si>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</si>
  <si>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</si>
  <si>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</si>
  <si>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</si>
  <si>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</si>
  <si>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</si>
  <si>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</si>
  <si>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</si>
  <si>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</si>
  <si>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</si>
  <si>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</si>
  <si>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</si>
  <si>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</si>
  <si>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</si>
  <si>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</si>
  <si>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</si>
  <si>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</si>
  <si>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</si>
  <si>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</si>
  <si>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</si>
  <si>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</si>
  <si>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</si>
  <si>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</si>
  <si>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</si>
  <si>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</si>
  <si>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</si>
  <si>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</si>
  <si>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</si>
  <si>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</si>
  <si>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</si>
  <si>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</si>
  <si>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</si>
  <si>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</si>
  <si>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</si>
  <si>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</si>
  <si>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</si>
  <si>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</si>
  <si>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</si>
  <si>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</si>
  <si>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</si>
  <si>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</si>
  <si>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</si>
  <si>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</si>
  <si>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</si>
  <si>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</si>
  <si>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</si>
  <si>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</si>
  <si>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</si>
  <si>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</si>
  <si>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</si>
  <si>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</si>
  <si>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</si>
  <si>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</si>
  <si>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</si>
  <si>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</si>
  <si>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</si>
  <si>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</si>
  <si>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</si>
  <si>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</si>
  <si>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</si>
  <si>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</si>
  <si>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</si>
  <si>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</si>
  <si>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</si>
  <si>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</si>
  <si>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</si>
  <si>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</si>
  <si>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</si>
  <si>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</si>
  <si>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</si>
  <si>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</si>
  <si>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</si>
  <si>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</si>
  <si>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</si>
  <si>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</si>
  <si>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</si>
  <si>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</si>
  <si>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</si>
  <si>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</si>
  <si>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</si>
  <si>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</si>
  <si>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</si>
  <si>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</si>
  <si>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</si>
  <si>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</si>
  <si>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</si>
  <si>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</si>
  <si>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</si>
  <si>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</si>
  <si>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</si>
  <si>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</si>
  <si>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</si>
  <si>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</si>
  <si>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</si>
  <si>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</si>
  <si>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</si>
  <si>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</si>
  <si>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</si>
  <si>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</si>
  <si>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</si>
  <si>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</si>
  <si>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</si>
  <si>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</si>
  <si>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</si>
  <si>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</si>
  <si>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</si>
  <si>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</si>
  <si>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</si>
  <si>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</si>
  <si>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</si>
  <si>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</si>
  <si>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</si>
  <si>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</si>
  <si>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</si>
  <si>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</si>
  <si>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</si>
  <si>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</si>
  <si>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</si>
  <si>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</si>
  <si>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</si>
  <si>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</si>
  <si>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</si>
  <si>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</si>
  <si>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</si>
  <si>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</si>
  <si>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</si>
  <si>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</si>
  <si>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</si>
  <si>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</si>
  <si>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</si>
  <si>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</si>
  <si>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</si>
  <si>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</si>
  <si>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</si>
  <si>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</si>
  <si>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</si>
  <si>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</si>
  <si>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</si>
  <si>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</si>
  <si>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</si>
  <si>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</si>
  <si>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</si>
  <si>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</si>
  <si>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</si>
  <si>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</si>
  <si>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</si>
  <si>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</si>
  <si>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</si>
  <si>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</si>
  <si>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</si>
  <si>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</si>
  <si>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</si>
  <si>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</si>
  <si>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</si>
  <si>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</si>
  <si>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</si>
  <si>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</si>
  <si>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</si>
  <si>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</si>
  <si>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</si>
  <si>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</si>
  <si>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</si>
  <si>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</si>
  <si>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</si>
  <si>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</si>
  <si>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</si>
  <si>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</si>
  <si>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</si>
  <si>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</si>
  <si>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</si>
  <si>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</si>
  <si>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</si>
  <si>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</si>
  <si>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</si>
  <si>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</si>
  <si>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</si>
  <si>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</si>
  <si>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</si>
  <si>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</si>
  <si>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</si>
  <si>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</si>
  <si>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</si>
  <si>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</si>
  <si>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</si>
  <si>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</si>
  <si>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</si>
  <si>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</si>
  <si>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</si>
  <si>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</si>
  <si>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</si>
  <si>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</si>
  <si>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</si>
  <si>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</si>
  <si>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</si>
  <si>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</si>
  <si>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</si>
  <si>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</si>
  <si>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</si>
  <si>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</si>
  <si>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</si>
  <si>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</si>
  <si>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</si>
  <si>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</si>
  <si>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</si>
  <si>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</si>
  <si>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</si>
  <si>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</si>
  <si>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</si>
  <si>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</si>
  <si>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</si>
  <si>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</si>
  <si>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</si>
  <si>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</si>
  <si>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</si>
  <si>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</si>
  <si>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</si>
  <si>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</si>
  <si>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</si>
  <si>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</si>
  <si>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</si>
  <si>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</si>
  <si>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</si>
  <si>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</si>
  <si>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</si>
  <si>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</si>
  <si>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</si>
  <si>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</si>
  <si>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</si>
  <si>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</si>
  <si>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</si>
  <si>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</si>
  <si>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</si>
  <si>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</si>
  <si>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</si>
  <si>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</si>
  <si>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</si>
  <si>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</si>
  <si>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</si>
  <si>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</si>
  <si>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</si>
  <si>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</si>
  <si>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</si>
  <si>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</si>
  <si>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</si>
  <si>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</si>
  <si>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</si>
  <si>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</si>
  <si>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</si>
  <si>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</si>
  <si>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</si>
  <si>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</si>
  <si>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</si>
  <si>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</si>
  <si>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</si>
  <si>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</si>
  <si>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</si>
  <si>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</si>
  <si>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</si>
  <si>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</si>
  <si>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</si>
  <si>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</si>
  <si>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</si>
  <si>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</si>
  <si>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</si>
  <si>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</si>
  <si>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</si>
  <si>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</si>
  <si>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</si>
  <si>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</si>
  <si>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</si>
  <si>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</si>
  <si>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</si>
  <si>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</si>
  <si>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</si>
  <si>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</si>
  <si>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</si>
  <si>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</si>
  <si>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</si>
  <si>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</si>
  <si>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</si>
  <si>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</si>
  <si>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</si>
  <si>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</si>
  <si>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</si>
  <si>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</si>
  <si>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</si>
  <si>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</si>
  <si>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</si>
  <si>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</si>
  <si>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</si>
  <si>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</si>
  <si>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</si>
  <si>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</si>
  <si>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</si>
  <si>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</si>
  <si>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</si>
  <si>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</si>
  <si>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</si>
  <si>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</si>
  <si>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</si>
  <si>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</si>
  <si>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</si>
  <si>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</si>
  <si>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</si>
  <si>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</si>
  <si>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</si>
  <si>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</si>
  <si>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</si>
  <si>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</si>
  <si>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</si>
  <si>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</si>
  <si>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</si>
  <si>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</si>
  <si>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</si>
  <si>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</si>
  <si>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</si>
  <si>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</si>
  <si>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</si>
  <si>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</si>
  <si>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</si>
  <si>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</si>
  <si>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</si>
  <si>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</si>
  <si>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</si>
  <si>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</si>
  <si>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</si>
  <si>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</si>
  <si>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</si>
  <si>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</si>
  <si>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</si>
  <si>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</si>
  <si>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</si>
  <si>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</si>
  <si>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</si>
  <si>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</si>
  <si>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</si>
  <si>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</si>
  <si>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</si>
  <si>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</si>
  <si>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</si>
  <si>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</si>
  <si>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</si>
  <si>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</si>
  <si>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</si>
  <si>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</si>
  <si>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</si>
  <si>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</si>
  <si>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</si>
  <si>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</si>
  <si>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</si>
  <si>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</si>
  <si>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</si>
  <si>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</si>
  <si>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</si>
  <si>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</si>
  <si>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</si>
  <si>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</si>
  <si>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</si>
  <si>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</si>
  <si>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</si>
  <si>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</si>
  <si>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</si>
  <si>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</si>
  <si>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</si>
  <si>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</si>
  <si>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</si>
  <si>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</si>
  <si>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</si>
  <si>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</si>
  <si>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</si>
  <si>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</si>
  <si>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</si>
  <si>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</si>
  <si>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</si>
  <si>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</si>
  <si>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</si>
  <si>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</si>
  <si>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</si>
  <si>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</si>
  <si>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</si>
  <si>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</si>
  <si>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</si>
  <si>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</si>
  <si>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</si>
  <si>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</si>
  <si>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</si>
  <si>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</si>
  <si>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</si>
  <si>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</si>
  <si>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</si>
  <si>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</si>
  <si>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</si>
  <si>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</si>
  <si>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</si>
  <si>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</si>
  <si>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</si>
  <si>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</si>
  <si>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</si>
  <si>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</si>
  <si>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</si>
  <si>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</si>
  <si>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</si>
  <si>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</si>
  <si>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</si>
  <si>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</si>
  <si>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</si>
  <si>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</si>
  <si>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</si>
  <si>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</si>
  <si>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</si>
  <si>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</si>
  <si>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</si>
  <si>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</si>
  <si>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</si>
  <si>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</si>
  <si>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</si>
  <si>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</si>
  <si>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</si>
  <si>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</si>
  <si>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</si>
  <si>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</si>
  <si>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</si>
  <si>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</si>
  <si>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</si>
  <si>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</si>
  <si>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</si>
  <si>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</si>
  <si>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</si>
  <si>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</si>
  <si>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</si>
  <si>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</si>
  <si>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</si>
  <si>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</si>
  <si>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</si>
  <si>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</si>
  <si>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</si>
  <si>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</si>
  <si>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</si>
  <si>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</si>
  <si>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</si>
  <si>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</si>
  <si>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</si>
  <si>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</si>
  <si>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</si>
  <si>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</si>
  <si>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</si>
  <si>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</si>
  <si>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</si>
  <si>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</si>
  <si>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</si>
  <si>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</si>
  <si>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</si>
  <si>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</si>
  <si>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</si>
  <si>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</si>
  <si>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</si>
  <si>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</si>
  <si>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</si>
  <si>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</si>
  <si>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</si>
  <si>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</si>
  <si>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</si>
  <si>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</si>
  <si>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</si>
  <si>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</si>
  <si>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</si>
  <si>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</si>
  <si>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</si>
  <si>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</si>
  <si>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</si>
  <si>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</si>
  <si>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</si>
  <si>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</si>
  <si>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</si>
  <si>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</si>
  <si>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</si>
  <si>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</si>
  <si>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</si>
  <si>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</si>
  <si>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</si>
  <si>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</si>
  <si>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</si>
  <si>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</si>
  <si>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</si>
  <si>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</si>
  <si>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</si>
  <si>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</si>
  <si>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</si>
  <si>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</si>
  <si>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</si>
  <si>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</si>
  <si>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</si>
  <si>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</si>
  <si>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</si>
  <si>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</si>
  <si>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</si>
  <si>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</si>
  <si>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</si>
  <si>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</si>
  <si>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</si>
  <si>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</si>
  <si>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</si>
  <si>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</si>
  <si>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</si>
  <si>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</si>
  <si>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</si>
  <si>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</si>
  <si>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</si>
  <si>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</si>
  <si>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</si>
  <si>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</si>
  <si>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</si>
  <si>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</si>
  <si>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</si>
  <si>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</si>
  <si>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</si>
  <si>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</si>
  <si>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</si>
  <si>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</si>
  <si>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</si>
  <si>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</si>
  <si>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</si>
  <si>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</si>
  <si>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</si>
  <si>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</si>
  <si>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</si>
  <si>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</si>
  <si>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</si>
  <si>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</si>
  <si>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</si>
  <si>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</si>
  <si>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</si>
  <si>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</si>
  <si>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</si>
  <si>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</si>
  <si>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</si>
  <si>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</si>
  <si>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</si>
  <si>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</si>
  <si>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</si>
  <si>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</si>
  <si>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</si>
  <si>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</si>
  <si>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</si>
  <si>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</si>
  <si>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</si>
  <si>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</si>
  <si>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</si>
  <si>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</si>
  <si>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</si>
  <si>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</si>
  <si>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</si>
  <si>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</si>
  <si>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</si>
  <si>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</si>
  <si>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</si>
  <si>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</si>
  <si>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</si>
  <si>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</si>
  <si>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</si>
  <si>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</si>
  <si>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</si>
  <si>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</si>
  <si>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</si>
  <si>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</si>
  <si>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</si>
  <si>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</si>
  <si>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</si>
  <si>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</si>
  <si>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</si>
  <si>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</si>
  <si>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</si>
  <si>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</si>
  <si>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</si>
  <si>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</si>
  <si>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</si>
  <si>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</si>
  <si>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</si>
  <si>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</si>
  <si>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</si>
  <si>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</si>
  <si>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</si>
  <si>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</si>
  <si>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</si>
  <si>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</si>
  <si>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</si>
  <si>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</si>
  <si>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</si>
  <si>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</si>
  <si>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</si>
  <si>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</si>
  <si>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</si>
  <si>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</si>
  <si>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</si>
  <si>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</si>
  <si>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</si>
  <si>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</si>
  <si>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</si>
  <si>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</si>
  <si>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</si>
  <si>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</si>
  <si>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</si>
  <si>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</si>
  <si>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</si>
  <si>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</si>
  <si>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</si>
  <si>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</si>
  <si>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</si>
  <si>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</si>
  <si>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</si>
  <si>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</si>
  <si>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</si>
  <si>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</si>
  <si>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</si>
  <si>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</si>
  <si>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</si>
  <si>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</si>
  <si>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</si>
  <si>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</si>
  <si>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</si>
  <si>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</si>
  <si>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</si>
  <si>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</si>
  <si>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</si>
  <si>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</si>
  <si>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</si>
  <si>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</si>
  <si>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</si>
  <si>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</si>
  <si>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</si>
  <si>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</si>
  <si>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</si>
  <si>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</si>
  <si>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</si>
  <si>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</si>
  <si>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</si>
  <si>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</si>
  <si>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</si>
  <si>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</si>
  <si>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</si>
  <si>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</si>
  <si>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</si>
  <si>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</si>
  <si>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</si>
  <si>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</si>
  <si>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</si>
  <si>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</si>
  <si>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</si>
  <si>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</si>
  <si>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</si>
  <si>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</si>
  <si>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</si>
  <si>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</si>
  <si>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</si>
  <si>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</si>
  <si>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</si>
  <si>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</si>
  <si>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</si>
  <si>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</si>
  <si>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</si>
  <si>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</si>
  <si>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</si>
  <si>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</si>
  <si>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</si>
  <si>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</si>
  <si>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</si>
  <si>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</si>
  <si>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</si>
  <si>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</si>
  <si>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</si>
  <si>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</si>
  <si>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</si>
  <si>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</si>
  <si>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</si>
  <si>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</si>
  <si>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</si>
  <si>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</si>
  <si>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</si>
  <si>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</si>
  <si>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</si>
  <si>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</si>
  <si>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</si>
  <si>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</si>
  <si>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</si>
  <si>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</si>
  <si>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</si>
  <si>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</si>
  <si>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</si>
  <si>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</si>
  <si>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</si>
  <si>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</si>
  <si>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</si>
  <si>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</si>
  <si>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</si>
  <si>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</si>
  <si>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</si>
  <si>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</si>
  <si>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</si>
  <si>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</si>
  <si>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</si>
  <si>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</si>
  <si>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</si>
  <si>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</si>
  <si>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</si>
  <si>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</si>
  <si>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</si>
  <si>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</si>
  <si>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</si>
  <si>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</si>
  <si>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</si>
  <si>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</si>
  <si>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</si>
  <si>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</si>
  <si>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</si>
  <si>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</si>
  <si>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</si>
  <si>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</si>
  <si>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</si>
  <si>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</si>
  <si>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</si>
  <si>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</si>
  <si>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</si>
  <si>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</si>
  <si>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</si>
  <si>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</si>
  <si>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</si>
  <si>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</si>
  <si>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</si>
  <si>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</si>
  <si>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</si>
  <si>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</si>
  <si>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</si>
  <si>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</si>
  <si>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</si>
  <si>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</si>
  <si>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</si>
  <si>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</si>
  <si>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</si>
  <si>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</si>
  <si>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</si>
  <si>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</si>
  <si>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</si>
  <si>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</si>
  <si>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</si>
  <si>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</si>
  <si>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</si>
  <si>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</si>
  <si>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</si>
  <si>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</si>
  <si>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</si>
  <si>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</si>
  <si>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</si>
  <si>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</si>
  <si>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</si>
  <si>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</si>
  <si>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</si>
  <si>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</si>
  <si>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</si>
  <si>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</si>
  <si>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</si>
  <si>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</si>
  <si>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</si>
  <si>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</si>
  <si>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</si>
  <si>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</si>
  <si>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</si>
  <si>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</si>
  <si>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</si>
  <si>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</si>
  <si>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</si>
  <si>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</si>
  <si>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</si>
  <si>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</si>
  <si>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</si>
  <si>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</si>
  <si>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</si>
  <si>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</si>
  <si>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</si>
  <si>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</si>
  <si>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</si>
  <si>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</si>
  <si>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</si>
  <si>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</si>
  <si>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</si>
  <si>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</si>
  <si>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</si>
  <si>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</si>
  <si>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</si>
  <si>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</si>
  <si>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</si>
  <si>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</si>
  <si>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</si>
  <si>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</si>
  <si>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</si>
  <si>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</si>
  <si>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</si>
  <si>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</si>
  <si>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</si>
  <si>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</si>
  <si>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</si>
  <si>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</si>
  <si>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</si>
  <si>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</si>
  <si>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</si>
  <si>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</si>
  <si>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</si>
  <si>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</si>
  <si>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</si>
  <si>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</si>
  <si>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</si>
  <si>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</si>
  <si>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</si>
  <si>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</si>
  <si>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</si>
  <si>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</si>
  <si>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</si>
  <si>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</si>
  <si>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</si>
  <si>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</si>
  <si>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</si>
  <si>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</si>
  <si>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</si>
  <si>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</si>
  <si>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</si>
  <si>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</si>
  <si>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</si>
  <si>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</si>
  <si>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</si>
  <si>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</si>
  <si>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</si>
  <si>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</si>
  <si>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</si>
  <si>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</si>
  <si>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</si>
  <si>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</si>
  <si>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</si>
  <si>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</si>
  <si>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</si>
  <si>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</si>
  <si>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</si>
  <si>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</si>
  <si>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</si>
  <si>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</si>
  <si>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</si>
  <si>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</si>
  <si>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</si>
  <si>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</si>
  <si>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</si>
  <si>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</si>
  <si>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</si>
  <si>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</si>
  <si>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</si>
  <si>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</si>
  <si>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</si>
  <si>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</si>
  <si>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</si>
  <si>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</si>
  <si>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</si>
  <si>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</si>
  <si>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</si>
  <si>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</si>
  <si>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</si>
  <si>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</si>
  <si>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</si>
  <si>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</si>
  <si>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</si>
  <si>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</si>
  <si>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</si>
  <si>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</si>
  <si>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</si>
  <si>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</si>
  <si>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</si>
  <si>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</si>
  <si>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</si>
  <si>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</si>
  <si>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</si>
  <si>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</si>
  <si>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</si>
  <si>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</si>
  <si>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</si>
  <si>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</si>
  <si>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</si>
  <si>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</si>
  <si>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</si>
  <si>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</si>
  <si>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</si>
  <si>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</si>
  <si>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</si>
  <si>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</si>
  <si>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</si>
  <si>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</si>
  <si>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</si>
  <si>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</si>
  <si>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</si>
  <si>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</si>
  <si>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</si>
  <si>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</si>
  <si>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</si>
  <si>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</si>
  <si>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</si>
  <si>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</si>
  <si>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</si>
  <si>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</si>
  <si>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</si>
  <si>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</si>
  <si>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</si>
  <si>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</si>
  <si>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</si>
  <si>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</si>
  <si>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</si>
  <si>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</si>
  <si>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</si>
  <si>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</si>
  <si>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</si>
  <si>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</si>
  <si>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</si>
  <si>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</si>
  <si>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</si>
  <si>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</si>
  <si>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</si>
  <si>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</si>
  <si>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</si>
  <si>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</si>
  <si>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</si>
  <si>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</si>
  <si>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</si>
  <si>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</si>
  <si>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</si>
  <si>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</si>
  <si>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</si>
  <si>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</si>
  <si>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</si>
  <si>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</si>
  <si>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</si>
  <si>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</si>
  <si>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</si>
  <si>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</si>
  <si>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</si>
  <si>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</si>
  <si>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</si>
  <si>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</si>
  <si>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</si>
  <si>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</si>
  <si>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</si>
  <si>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</si>
  <si>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</si>
  <si>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</si>
  <si>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</si>
  <si>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</si>
  <si>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</si>
  <si>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</si>
  <si>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</si>
  <si>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</si>
  <si>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</si>
  <si>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</si>
  <si>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</si>
  <si>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</si>
  <si>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</si>
  <si>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</si>
  <si>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</si>
  <si>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</si>
  <si>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</si>
  <si>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</si>
  <si>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</si>
  <si>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</si>
  <si>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</si>
  <si>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</si>
  <si>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</si>
  <si>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</si>
  <si>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</si>
  <si>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</si>
  <si>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</si>
  <si>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</si>
  <si>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</si>
  <si>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</si>
  <si>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</si>
  <si>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</si>
  <si>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</si>
  <si>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</si>
  <si>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</si>
  <si>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</si>
  <si>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</si>
  <si>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</si>
  <si>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</si>
  <si>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</si>
  <si>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</si>
  <si>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</si>
  <si>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</si>
  <si>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</si>
  <si>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</si>
  <si>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</si>
  <si>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</si>
  <si>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</si>
  <si>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</si>
  <si>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</si>
  <si>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</si>
  <si>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</si>
  <si>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</si>
  <si>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</si>
  <si>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</si>
  <si>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</si>
  <si>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</si>
  <si>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</si>
  <si>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</si>
  <si>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</si>
  <si>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</si>
  <si>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</si>
  <si>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</si>
  <si>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</si>
  <si>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</si>
  <si>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</si>
  <si>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</si>
  <si>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</si>
  <si>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</si>
  <si>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</si>
  <si>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</si>
  <si>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</si>
  <si>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</si>
  <si>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</si>
  <si>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</si>
  <si>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</si>
  <si>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</si>
  <si>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</si>
  <si>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</si>
  <si>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</si>
  <si>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</si>
  <si>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</si>
  <si>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</si>
  <si>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</si>
  <si>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</si>
  <si>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</si>
  <si>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</si>
  <si>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</si>
  <si>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</si>
  <si>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</si>
  <si>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</si>
  <si>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</si>
  <si>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</si>
  <si>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</si>
  <si>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</si>
  <si>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</si>
  <si>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</si>
  <si>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</si>
  <si>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</si>
  <si>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</si>
  <si>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</si>
  <si>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</si>
  <si>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</si>
  <si>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</si>
  <si>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</si>
  <si>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</si>
  <si>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</si>
  <si>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</si>
  <si>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</si>
  <si>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</si>
  <si>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</si>
  <si>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</si>
  <si>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</si>
  <si>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</si>
  <si>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</si>
  <si>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</si>
  <si>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</si>
  <si>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</si>
  <si>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</si>
  <si>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</si>
  <si>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</si>
  <si>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</si>
  <si>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</si>
  <si>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</si>
  <si>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</si>
  <si>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</si>
  <si>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</si>
  <si>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</si>
  <si>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</si>
  <si>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</si>
  <si>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</si>
  <si>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</si>
  <si>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</si>
  <si>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</si>
  <si>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</si>
  <si>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</si>
  <si>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</si>
  <si>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</si>
  <si>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</si>
  <si>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</si>
  <si>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</si>
  <si>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</si>
  <si>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</si>
  <si>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</si>
  <si>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</si>
  <si>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</si>
  <si>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</si>
  <si>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</si>
  <si>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</si>
  <si>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</si>
  <si>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</si>
  <si>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</si>
  <si>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</si>
  <si>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</si>
  <si>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</si>
  <si>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</si>
  <si>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</si>
  <si>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</si>
  <si>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</si>
  <si>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</si>
  <si>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</si>
  <si>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</si>
  <si>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</si>
  <si>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</si>
  <si>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</si>
  <si>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</si>
  <si>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</si>
  <si>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</si>
  <si>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</si>
  <si>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</si>
  <si>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</si>
  <si>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</si>
  <si>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</si>
  <si>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</si>
  <si>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</si>
  <si>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</si>
  <si>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</si>
  <si>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</si>
  <si>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</si>
  <si>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</si>
  <si>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</si>
  <si>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</si>
  <si>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</si>
  <si>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</si>
  <si>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</si>
  <si>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</si>
  <si>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</si>
  <si>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</si>
  <si>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</si>
  <si>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</si>
  <si>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</si>
  <si>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</si>
  <si>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</si>
  <si>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</si>
  <si>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</si>
  <si>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</si>
  <si>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</si>
  <si>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</si>
  <si>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</si>
  <si>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</si>
  <si>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</si>
  <si>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</si>
  <si>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</si>
  <si>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</si>
  <si>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</si>
  <si>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</si>
  <si>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</si>
  <si>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</si>
  <si>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</si>
  <si>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</si>
  <si>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</si>
  <si>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</si>
  <si>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</si>
  <si>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</si>
  <si>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</si>
  <si>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</si>
  <si>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</si>
  <si>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</si>
  <si>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</si>
  <si>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</si>
  <si>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</si>
  <si>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</si>
  <si>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</si>
  <si>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</si>
  <si>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</si>
  <si>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</si>
  <si>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</si>
  <si>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</si>
  <si>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</si>
  <si>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</si>
  <si>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</si>
  <si>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</si>
  <si>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</si>
  <si>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</si>
  <si>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</si>
  <si>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</si>
  <si>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</si>
  <si>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</si>
  <si>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</si>
  <si>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</si>
  <si>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</si>
  <si>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</si>
  <si>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</si>
  <si>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</si>
  <si>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</si>
  <si>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</si>
  <si>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</si>
  <si>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</si>
  <si>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</si>
  <si>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</si>
  <si>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</si>
  <si>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</si>
  <si>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</si>
  <si>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</si>
  <si>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</si>
  <si>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</si>
  <si>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</si>
  <si>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</si>
  <si>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</si>
  <si>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</si>
  <si>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</si>
  <si>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</si>
  <si>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</si>
  <si>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</si>
  <si>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</si>
  <si>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</si>
  <si>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</si>
  <si>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</si>
  <si>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</si>
  <si>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</si>
  <si>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</si>
  <si>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</si>
  <si>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</si>
  <si>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</si>
  <si>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</si>
  <si>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</si>
  <si>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</si>
  <si>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</si>
  <si>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</si>
  <si>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</si>
  <si>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</si>
  <si>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</si>
  <si>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</si>
  <si>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</si>
  <si>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</si>
  <si>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</si>
  <si>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</si>
  <si>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</si>
  <si>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</si>
  <si>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</si>
  <si>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</si>
  <si>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</si>
  <si>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</si>
  <si>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</si>
  <si>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</si>
  <si>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</si>
  <si>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</si>
  <si>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</si>
  <si>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</si>
  <si>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</si>
  <si>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</si>
  <si>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</si>
  <si>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</si>
  <si>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</si>
  <si>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</si>
  <si>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</si>
  <si>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</si>
  <si>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</si>
  <si>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</si>
  <si>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</si>
  <si>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</si>
  <si>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</si>
  <si>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</si>
  <si>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</si>
  <si>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</si>
  <si>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</si>
  <si>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</si>
  <si>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</si>
  <si>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</si>
  <si>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</si>
  <si>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</si>
  <si>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</si>
  <si>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</si>
  <si>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</si>
  <si>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</si>
  <si>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</si>
  <si>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</si>
  <si>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</si>
  <si>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</si>
  <si>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</si>
  <si>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</si>
  <si>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</si>
  <si>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</si>
  <si>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</si>
  <si>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</si>
  <si>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</si>
  <si>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</si>
  <si>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</si>
  <si>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</si>
  <si>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</si>
  <si>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</si>
  <si>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</si>
  <si>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</si>
  <si>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</si>
  <si>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</si>
  <si>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</si>
  <si>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</si>
  <si>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</si>
  <si>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</si>
  <si>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</si>
  <si>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</si>
  <si>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</si>
  <si>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</si>
  <si>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</si>
  <si>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</si>
  <si>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</si>
  <si>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</si>
  <si>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</si>
  <si>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</si>
  <si>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</si>
  <si>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</si>
  <si>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</si>
  <si>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</si>
  <si>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</si>
  <si>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</si>
  <si>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</si>
  <si>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</si>
  <si>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</si>
  <si>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</si>
  <si>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</si>
  <si>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</si>
  <si>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</si>
  <si>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</si>
  <si>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</si>
  <si>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</si>
  <si>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</si>
  <si>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</si>
  <si>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</si>
  <si>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</si>
  <si>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</si>
  <si>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</si>
  <si>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</si>
  <si>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</si>
  <si>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</si>
  <si>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</si>
  <si>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</si>
  <si>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</si>
  <si>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</si>
  <si>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</si>
  <si>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</si>
  <si>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</si>
  <si>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</si>
  <si>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</si>
  <si>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</si>
  <si>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</si>
  <si>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</si>
  <si>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</si>
  <si>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</si>
  <si>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</si>
  <si>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</si>
  <si>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</si>
  <si>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</si>
  <si>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</si>
  <si>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</si>
  <si>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</si>
  <si>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</si>
  <si>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</si>
  <si>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</si>
  <si>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</si>
  <si>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</si>
  <si>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</si>
  <si>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</si>
  <si>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</si>
  <si>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</si>
  <si>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</si>
  <si>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</si>
  <si>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</si>
  <si>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</si>
  <si>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</si>
  <si>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</si>
  <si>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</si>
  <si>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</si>
  <si>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</si>
  <si>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</si>
  <si>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</si>
  <si>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</si>
  <si>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</si>
  <si>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</si>
  <si>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</si>
  <si>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</si>
  <si>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</si>
  <si>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</si>
  <si>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</si>
  <si>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</si>
  <si>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</si>
  <si>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</si>
  <si>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</si>
  <si>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</si>
  <si>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</si>
  <si>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</si>
  <si>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</si>
  <si>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</si>
  <si>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</si>
  <si>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</si>
  <si>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</si>
  <si>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</si>
  <si>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</si>
  <si>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</si>
  <si>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</si>
  <si>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</si>
  <si>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</si>
  <si>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</si>
  <si>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</si>
  <si>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</si>
  <si>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</si>
  <si>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</si>
  <si>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</si>
  <si>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</si>
  <si>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</si>
  <si>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</si>
  <si>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</si>
  <si>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</si>
  <si>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</si>
  <si>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</si>
  <si>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</si>
  <si>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</si>
  <si>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</si>
  <si>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</si>
  <si>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</si>
  <si>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</si>
  <si>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</si>
  <si>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</si>
  <si>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</si>
  <si>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</si>
  <si>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</si>
  <si>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</si>
  <si>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</si>
  <si>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</si>
  <si>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</si>
  <si>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</si>
  <si>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</si>
  <si>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</si>
  <si>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</si>
  <si>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</si>
  <si>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</si>
  <si>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</si>
  <si>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</si>
  <si>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</si>
  <si>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</si>
  <si>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</si>
  <si>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</si>
  <si>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</si>
  <si>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</si>
  <si>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</si>
  <si>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</si>
  <si>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</si>
  <si>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</si>
  <si>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</si>
  <si>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</si>
  <si>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</si>
  <si>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</si>
  <si>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</si>
  <si>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</si>
  <si>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</si>
  <si>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</si>
  <si>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</si>
  <si>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</si>
  <si>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</si>
  <si>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</si>
  <si>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</si>
  <si>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</si>
  <si>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</si>
  <si>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</si>
  <si>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</si>
  <si>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</si>
  <si>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</si>
  <si>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</si>
  <si>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</si>
  <si>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</si>
  <si>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</si>
  <si>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</si>
  <si>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</si>
  <si>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</si>
  <si>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</si>
  <si>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</si>
  <si>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</si>
  <si>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</si>
  <si>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</si>
  <si>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</si>
  <si>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</si>
  <si>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</si>
  <si>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</si>
  <si>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</si>
  <si>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</si>
  <si>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</si>
  <si>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</si>
  <si>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</si>
  <si>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</si>
  <si>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</si>
  <si>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</si>
  <si>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</si>
  <si>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</si>
  <si>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</si>
  <si>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</si>
  <si>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</si>
  <si>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</si>
  <si>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</si>
  <si>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</si>
  <si>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</si>
  <si>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</si>
  <si>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</si>
  <si>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</si>
  <si>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</si>
  <si>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</si>
  <si>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</si>
  <si>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</si>
  <si>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</si>
  <si>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</si>
  <si>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</si>
  <si>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</si>
  <si>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</si>
  <si>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</si>
  <si>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</si>
  <si>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</si>
  <si>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</si>
  <si>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</si>
  <si>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</si>
  <si>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</si>
  <si>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</si>
  <si>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</si>
  <si>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</si>
  <si>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</si>
  <si>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</si>
  <si>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</si>
  <si>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</si>
  <si>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</si>
  <si>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</si>
  <si>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</si>
  <si>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</si>
  <si>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</si>
  <si>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</si>
  <si>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</si>
  <si>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</si>
  <si>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</si>
  <si>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</si>
  <si>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</si>
  <si>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</si>
  <si>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</si>
  <si>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</si>
  <si>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</si>
  <si>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</si>
  <si>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</si>
  <si>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</si>
  <si>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</si>
  <si>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</si>
  <si>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</si>
  <si>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</si>
  <si>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</si>
  <si>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</si>
  <si>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</si>
  <si>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</si>
  <si>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</si>
  <si>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</si>
  <si>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</si>
  <si>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</si>
  <si>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</si>
  <si>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</si>
  <si>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</si>
  <si>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</si>
  <si>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</si>
  <si>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</si>
  <si>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</si>
  <si>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</si>
  <si>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</si>
  <si>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</si>
  <si>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</si>
  <si>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</si>
  <si>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</si>
  <si>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</si>
  <si>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</si>
  <si>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</si>
  <si>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</si>
  <si>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</si>
  <si>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</si>
  <si>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</si>
  <si>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</si>
  <si>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</si>
  <si>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</si>
  <si>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</si>
  <si>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</si>
  <si>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</si>
  <si>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</si>
  <si>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</si>
  <si>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</si>
  <si>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</si>
  <si>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</si>
  <si>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</si>
  <si>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</si>
  <si>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</si>
  <si>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</si>
  <si>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</si>
  <si>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</si>
  <si>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</si>
  <si>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</si>
  <si>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</si>
  <si>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</si>
  <si>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</si>
  <si>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</si>
  <si>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</si>
  <si>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</si>
  <si>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</si>
  <si>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</si>
  <si>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</si>
  <si>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</si>
  <si>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</si>
  <si>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</si>
  <si>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</si>
  <si>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</si>
  <si>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</si>
  <si>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</si>
  <si>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</si>
  <si>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</si>
  <si>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</si>
  <si>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</si>
  <si>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</si>
  <si>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</si>
  <si>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</si>
  <si>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</si>
  <si>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</si>
  <si>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</si>
  <si>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</si>
  <si>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</si>
  <si>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</si>
  <si>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</si>
  <si>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</si>
  <si>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</si>
  <si>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</si>
  <si>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</si>
  <si>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</si>
  <si>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</si>
  <si>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</si>
  <si>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</si>
  <si>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</si>
  <si>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</si>
  <si>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</si>
  <si>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</si>
  <si>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</si>
  <si>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</si>
  <si>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</si>
  <si>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</si>
  <si>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</si>
  <si>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</si>
  <si>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</si>
  <si>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</si>
  <si>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</si>
  <si>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</si>
  <si>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</si>
  <si>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</si>
  <si>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</si>
  <si>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</si>
  <si>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</si>
  <si>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</si>
  <si>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</si>
  <si>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</si>
  <si>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</si>
  <si>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</si>
  <si>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</si>
  <si>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</si>
  <si>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</si>
  <si>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</si>
  <si>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</si>
  <si>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</si>
  <si>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</si>
  <si>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</si>
  <si>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</si>
  <si>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</si>
  <si>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</si>
  <si>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</si>
  <si>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</si>
  <si>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</si>
  <si>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</si>
  <si>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</si>
  <si>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</si>
  <si>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</si>
  <si>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</si>
  <si>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</si>
  <si>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</si>
  <si>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</si>
  <si>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</si>
  <si>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</si>
  <si>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</si>
  <si>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</si>
  <si>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</si>
  <si>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</si>
  <si>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</si>
  <si>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</si>
  <si>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</si>
  <si>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</si>
  <si>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</si>
  <si>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</si>
  <si>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</si>
  <si>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</si>
  <si>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</si>
  <si>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</si>
  <si>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</si>
  <si>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</si>
  <si>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</si>
  <si>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</si>
  <si>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</si>
  <si>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</si>
  <si>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</si>
  <si>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</si>
  <si>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</si>
  <si>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</si>
  <si>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</si>
  <si>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</si>
  <si>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</si>
  <si>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</si>
  <si>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</si>
  <si>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</si>
  <si>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</si>
  <si>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</si>
  <si>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</si>
  <si>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</si>
  <si>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</si>
  <si>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</si>
  <si>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</si>
  <si>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</si>
  <si>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</si>
  <si>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</si>
  <si>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</si>
  <si>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</si>
  <si>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</si>
  <si>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</si>
  <si>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</si>
  <si>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</si>
  <si>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</si>
  <si>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</si>
  <si>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</si>
  <si>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</si>
  <si>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</si>
  <si>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</si>
  <si>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</si>
  <si>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</si>
  <si>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</si>
  <si>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</si>
  <si>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</si>
  <si>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</si>
  <si>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</si>
  <si>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</si>
  <si>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</si>
  <si>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</si>
  <si>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</si>
  <si>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</si>
  <si>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</si>
  <si>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</si>
  <si>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</si>
  <si>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</si>
  <si>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</si>
  <si>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</si>
  <si>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</si>
  <si>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</si>
  <si>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</si>
  <si>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</si>
  <si>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</si>
  <si>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</si>
  <si>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</si>
  <si>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</si>
  <si>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</si>
  <si>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</si>
  <si>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</si>
  <si>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</si>
  <si>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</si>
  <si>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</si>
  <si>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</si>
  <si>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</si>
  <si>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</si>
  <si>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</si>
  <si>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</si>
  <si>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</si>
  <si>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</si>
  <si>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</si>
  <si>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</si>
  <si>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</si>
  <si>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</si>
  <si>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</si>
  <si>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</si>
  <si>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</si>
  <si>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</si>
  <si>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</si>
  <si>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</si>
  <si>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</si>
  <si>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</si>
  <si>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</si>
  <si>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</si>
  <si>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</si>
  <si>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</si>
  <si>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</si>
  <si>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</si>
  <si>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</si>
  <si>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</si>
  <si>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</si>
  <si>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</si>
  <si>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</si>
  <si>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</si>
  <si>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</si>
  <si>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</si>
  <si>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</si>
  <si>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</si>
  <si>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</si>
  <si>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</si>
  <si>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</si>
  <si>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</si>
  <si>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</si>
  <si>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</si>
  <si>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</si>
  <si>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</si>
  <si>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</si>
  <si>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</si>
  <si>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</si>
  <si>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</si>
  <si>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</si>
  <si>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</si>
  <si>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</si>
  <si>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</si>
  <si>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</si>
  <si>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</si>
  <si>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</si>
  <si>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</si>
  <si>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</si>
  <si>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</si>
  <si>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</si>
  <si>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</si>
  <si>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</si>
  <si>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</si>
  <si>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</si>
  <si>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</si>
  <si>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</si>
  <si>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</si>
  <si>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</si>
  <si>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</si>
  <si>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</si>
  <si>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</si>
  <si>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</si>
  <si>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</si>
  <si>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</si>
  <si>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</si>
  <si>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</si>
  <si>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</si>
  <si>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</si>
  <si>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</si>
  <si>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</si>
  <si>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</si>
  <si>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</si>
  <si>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</si>
  <si>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</si>
  <si>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</si>
  <si>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</si>
  <si>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</si>
  <si>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</si>
  <si>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</si>
  <si>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</si>
  <si>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</si>
  <si>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</si>
  <si>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</si>
  <si>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</si>
  <si>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</si>
  <si>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</si>
  <si>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</si>
  <si>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</si>
  <si>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</si>
  <si>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</si>
  <si>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</si>
  <si>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</si>
  <si>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</si>
  <si>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</si>
  <si>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</si>
  <si>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</si>
  <si>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</si>
  <si>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</si>
  <si>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</si>
  <si>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</si>
  <si>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</si>
  <si>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</si>
  <si>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</si>
  <si>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</si>
  <si>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</si>
  <si>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</si>
  <si>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</si>
  <si>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</si>
  <si>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</si>
  <si>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</si>
  <si>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</si>
  <si>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</si>
  <si>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</si>
  <si>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</si>
  <si>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</si>
  <si>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</si>
  <si>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</si>
  <si>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</si>
  <si>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</si>
  <si>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</si>
  <si>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</si>
  <si>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</si>
  <si>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</si>
  <si>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</si>
  <si>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</si>
  <si>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</si>
  <si>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</si>
  <si>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</si>
  <si>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</si>
  <si>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</si>
  <si>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</si>
  <si>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</si>
  <si>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</si>
  <si>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</si>
  <si>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</si>
  <si>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</si>
  <si>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</si>
  <si>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</si>
  <si>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</si>
  <si>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</si>
  <si>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</si>
  <si>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</si>
  <si>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</si>
  <si>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</si>
  <si>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</si>
  <si>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</si>
  <si>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</si>
  <si>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</si>
  <si>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</si>
  <si>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</si>
  <si>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</si>
  <si>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</si>
  <si>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</si>
  <si>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</si>
  <si>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</si>
  <si>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</si>
  <si>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</si>
  <si>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</si>
  <si>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</si>
  <si>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</si>
  <si>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</si>
  <si>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</si>
  <si>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</si>
  <si>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</si>
  <si>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</si>
  <si>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</si>
  <si>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</si>
  <si>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</si>
  <si>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</si>
  <si>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</si>
  <si>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</si>
  <si>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</si>
  <si>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</si>
  <si>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</si>
  <si>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</si>
  <si>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</si>
  <si>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</si>
  <si>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</si>
  <si>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</si>
  <si>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</si>
  <si>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</si>
  <si>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</si>
  <si>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</si>
  <si>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</si>
  <si>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</si>
  <si>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</si>
  <si>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</si>
  <si>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</si>
  <si>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</si>
  <si>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</si>
  <si>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</si>
  <si>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</si>
  <si>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</si>
  <si>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</si>
  <si>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</si>
  <si>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</si>
  <si>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</si>
  <si>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</si>
  <si>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</si>
  <si>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</si>
  <si>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</si>
  <si>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</si>
  <si>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</si>
  <si>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</si>
  <si>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</si>
  <si>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</si>
  <si>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</si>
  <si>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</si>
  <si>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</si>
  <si>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</si>
  <si>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</si>
  <si>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</si>
  <si>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</si>
  <si>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</si>
  <si>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</si>
  <si>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</si>
  <si>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</si>
  <si>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</si>
  <si>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</si>
  <si>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</si>
  <si>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</si>
  <si>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</si>
  <si>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</si>
  <si>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</si>
  <si>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</si>
  <si>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</si>
  <si>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</si>
  <si>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</si>
  <si>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</si>
  <si>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</si>
  <si>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</si>
  <si>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</si>
  <si>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</si>
  <si>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</si>
  <si>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</si>
  <si>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</si>
  <si>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</si>
  <si>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</si>
  <si>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</si>
  <si>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</si>
  <si>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</si>
  <si>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</si>
  <si>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</si>
  <si>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</si>
  <si>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</si>
  <si>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</si>
  <si>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</si>
  <si>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</si>
  <si>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</si>
  <si>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</si>
  <si>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</si>
  <si>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</si>
  <si>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</si>
  <si>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</si>
  <si>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</si>
  <si>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</si>
  <si>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</si>
  <si>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</si>
  <si>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</si>
  <si>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</si>
  <si>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</si>
  <si>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</si>
  <si>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</si>
  <si>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</si>
  <si>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</si>
  <si>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</si>
  <si>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</si>
  <si>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</si>
  <si>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</si>
  <si>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</si>
  <si>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</si>
  <si>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</si>
  <si>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</si>
  <si>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</si>
  <si>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</si>
  <si>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</si>
  <si>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</si>
  <si>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</si>
  <si>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</si>
  <si>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</si>
  <si>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</si>
  <si>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</si>
  <si>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</si>
  <si>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</si>
  <si>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</si>
  <si>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</si>
  <si>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</si>
  <si>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</si>
  <si>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</si>
  <si>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</si>
  <si>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</si>
  <si>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</si>
  <si>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</si>
  <si>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</si>
  <si>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</si>
  <si>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</si>
  <si>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</si>
  <si>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</si>
  <si>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</si>
  <si>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</si>
  <si>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</si>
  <si>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</si>
  <si>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</si>
  <si>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</si>
  <si>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</si>
  <si>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</si>
  <si>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</si>
  <si>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</si>
  <si>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</si>
  <si>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</si>
  <si>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</si>
  <si>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</si>
  <si>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</si>
  <si>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</si>
  <si>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</si>
  <si>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</si>
  <si>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</si>
  <si>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</si>
  <si>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</si>
  <si>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</si>
  <si>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</si>
  <si>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</si>
  <si>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</si>
  <si>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</si>
  <si>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</si>
  <si>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</si>
  <si>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</si>
  <si>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</si>
  <si>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</si>
  <si>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</si>
  <si>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</si>
  <si>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</si>
  <si>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</si>
  <si>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</si>
  <si>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</si>
  <si>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</si>
  <si>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</si>
  <si>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</si>
  <si>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</si>
  <si>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</si>
  <si>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</si>
  <si>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</si>
  <si>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</si>
  <si>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</si>
  <si>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</si>
  <si>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</si>
  <si>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</si>
  <si>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</si>
  <si>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</si>
  <si>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</si>
  <si>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</si>
  <si>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</si>
  <si>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</si>
  <si>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</si>
  <si>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</si>
  <si>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</si>
  <si>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</si>
  <si>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</si>
  <si>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</si>
  <si>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</si>
  <si>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</si>
  <si>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</si>
  <si>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</si>
  <si>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</si>
  <si>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</si>
  <si>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</si>
  <si>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</si>
  <si>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</si>
  <si>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</si>
  <si>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</si>
  <si>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</si>
  <si>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</si>
  <si>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</si>
  <si>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</si>
  <si>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</si>
  <si>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</si>
  <si>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</si>
  <si>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</si>
  <si>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</si>
  <si>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</si>
  <si>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</si>
  <si>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</si>
  <si>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</si>
  <si>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</si>
  <si>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</si>
  <si>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</si>
  <si>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</si>
  <si>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</si>
  <si>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</si>
  <si>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</si>
  <si>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</si>
  <si>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</si>
  <si>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</si>
  <si>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</si>
  <si>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</si>
  <si>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</si>
  <si>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</si>
  <si>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</si>
  <si>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</si>
  <si>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</si>
  <si>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</si>
  <si>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</si>
  <si>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</si>
  <si>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</si>
  <si>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</si>
  <si>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</si>
  <si>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</si>
  <si>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</si>
  <si>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</si>
  <si>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</si>
  <si>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</si>
  <si>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</si>
  <si>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</si>
  <si>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</si>
  <si>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</si>
  <si>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</si>
  <si>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</si>
  <si>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</si>
  <si>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</si>
  <si>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</si>
  <si>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</si>
  <si>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</si>
  <si>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</si>
  <si>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</si>
  <si>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</si>
  <si>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</si>
  <si>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</si>
  <si>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</si>
  <si>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</si>
  <si>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</si>
  <si>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</si>
  <si>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</si>
  <si>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</si>
  <si>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</si>
  <si>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</si>
  <si>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</si>
  <si>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</si>
  <si>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</si>
  <si>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</si>
  <si>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</si>
  <si>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</si>
  <si>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</si>
  <si>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</si>
  <si>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</si>
  <si>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</si>
  <si>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</si>
  <si>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</si>
  <si>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</si>
  <si>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</si>
  <si>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</si>
  <si>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</si>
  <si>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</si>
  <si>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</si>
  <si>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</si>
  <si>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</si>
  <si>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</si>
  <si>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</si>
  <si>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</si>
  <si>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</si>
  <si>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</si>
  <si>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</si>
  <si>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</si>
  <si>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</si>
  <si>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</si>
  <si>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</si>
  <si>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</si>
  <si>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</si>
  <si>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</si>
  <si>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</si>
  <si>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</si>
  <si>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</si>
  <si>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</si>
  <si>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</si>
  <si>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</si>
  <si>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</si>
  <si>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</si>
  <si>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</si>
  <si>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</si>
  <si>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</si>
  <si>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</si>
  <si>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</si>
  <si>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</si>
  <si>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</si>
  <si>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</si>
  <si>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</si>
  <si>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</si>
  <si>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</si>
  <si>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</si>
  <si>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</si>
  <si>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</si>
  <si>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</si>
  <si>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</si>
  <si>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</si>
  <si>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</si>
  <si>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</si>
  <si>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</si>
  <si>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</si>
  <si>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</si>
  <si>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</si>
  <si>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</si>
  <si>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</si>
  <si>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</si>
  <si>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</si>
  <si>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</si>
  <si>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</si>
  <si>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</si>
  <si>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</si>
  <si>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</si>
  <si>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</si>
  <si>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</si>
  <si>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</si>
  <si>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</si>
  <si>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</si>
  <si>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</si>
  <si>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</si>
  <si>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</si>
  <si>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</si>
  <si>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</si>
  <si>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</si>
  <si>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</si>
  <si>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</si>
  <si>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</si>
  <si>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</si>
  <si>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</si>
  <si>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</si>
  <si>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</si>
  <si>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</si>
  <si>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</si>
  <si>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</si>
  <si>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</si>
  <si>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</si>
  <si>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</si>
  <si>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</si>
  <si>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</si>
  <si>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</si>
  <si>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</si>
  <si>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</si>
  <si>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</si>
  <si>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</si>
  <si>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</si>
  <si>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</si>
  <si>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</si>
  <si>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</si>
  <si>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</si>
  <si>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</si>
  <si>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</si>
  <si>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</si>
  <si>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</si>
  <si>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</si>
  <si>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</si>
  <si>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</si>
  <si>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</si>
  <si>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</si>
  <si>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</si>
  <si>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</si>
  <si>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</si>
  <si>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</si>
  <si>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</si>
  <si>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</si>
  <si>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</si>
  <si>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</si>
  <si>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</si>
  <si>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</si>
  <si>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</si>
  <si>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</si>
  <si>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</si>
  <si>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</si>
  <si>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</si>
  <si>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</si>
  <si>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</si>
  <si>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</si>
  <si>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</si>
  <si>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</si>
  <si>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</si>
  <si>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</si>
  <si>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</si>
  <si>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</si>
  <si>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</si>
  <si>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</si>
  <si>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</si>
  <si>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</si>
  <si>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</si>
  <si>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</si>
  <si>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</si>
  <si>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</si>
  <si>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</si>
  <si>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</si>
  <si>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</si>
  <si>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</si>
  <si>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</si>
  <si>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</si>
  <si>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</si>
  <si>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</si>
  <si>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</si>
  <si>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</si>
  <si>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</si>
  <si>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</si>
  <si>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</si>
  <si>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</si>
  <si>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</si>
  <si>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</si>
  <si>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</si>
  <si>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</si>
  <si>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</si>
  <si>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</si>
  <si>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</si>
  <si>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</si>
  <si>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</si>
  <si>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</si>
  <si>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</si>
  <si>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</si>
  <si>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</si>
  <si>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</si>
  <si>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</si>
  <si>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</si>
  <si>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</si>
  <si>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</si>
  <si>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</si>
  <si>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</si>
  <si>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</si>
  <si>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</si>
  <si>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</si>
  <si>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</si>
  <si>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</si>
  <si>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</si>
  <si>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</si>
  <si>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</si>
  <si>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</si>
  <si>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</si>
  <si>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</si>
  <si>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</si>
  <si>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</si>
  <si>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</si>
  <si>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</si>
  <si>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</si>
  <si>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</si>
  <si>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</si>
  <si>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</si>
  <si>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</si>
  <si>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</si>
  <si>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</si>
  <si>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</si>
  <si>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</si>
  <si>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</si>
  <si>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</si>
  <si>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</si>
  <si>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</si>
  <si>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</si>
  <si>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</si>
  <si>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</si>
  <si>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</si>
  <si>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</si>
  <si>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</si>
  <si>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</si>
  <si>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</si>
  <si>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</si>
  <si>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</si>
  <si>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</si>
  <si>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</si>
  <si>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</si>
  <si>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</si>
  <si>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</si>
  <si>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</si>
  <si>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</si>
  <si>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</si>
  <si>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</si>
  <si>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</si>
  <si>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</si>
  <si>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</si>
  <si>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</si>
  <si>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</si>
  <si>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</si>
  <si>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</si>
  <si>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</si>
  <si>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</si>
  <si>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</si>
  <si>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</si>
  <si>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</si>
  <si>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</si>
  <si>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</si>
  <si>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</si>
  <si>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</si>
  <si>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</si>
  <si>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</si>
  <si>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</si>
  <si>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</si>
  <si>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</si>
  <si>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</si>
  <si>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</si>
  <si>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</si>
  <si>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</si>
  <si>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</si>
  <si>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</si>
  <si>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</si>
  <si>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</si>
  <si>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</si>
  <si>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</si>
  <si>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</si>
  <si>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</si>
  <si>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</si>
  <si>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</si>
  <si>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</si>
  <si>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</si>
  <si>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</si>
  <si>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</si>
  <si>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</si>
  <si>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</si>
  <si>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</si>
  <si>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</si>
  <si>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</si>
  <si>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</si>
  <si>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</si>
  <si>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</si>
  <si>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</si>
  <si>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</si>
  <si>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</si>
  <si>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</si>
  <si>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</si>
  <si>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</si>
  <si>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</si>
  <si>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</si>
  <si>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</si>
  <si>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</si>
  <si>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</si>
  <si>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</si>
  <si>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</si>
  <si>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</si>
  <si>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</si>
  <si>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</si>
  <si>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</si>
  <si>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</si>
  <si>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</si>
  <si>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</si>
  <si>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</si>
  <si>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</si>
  <si>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</si>
  <si>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</si>
  <si>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</si>
  <si>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</si>
  <si>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</si>
  <si>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</si>
  <si>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</si>
  <si>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</si>
  <si>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</si>
  <si>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</si>
  <si>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</si>
  <si>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</si>
  <si>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</si>
  <si>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</si>
  <si>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</si>
  <si>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</si>
  <si>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</si>
  <si>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</si>
  <si>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</si>
  <si>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</si>
  <si>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</si>
  <si>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</si>
  <si>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</si>
  <si>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</si>
  <si>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</si>
  <si>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</si>
  <si>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</si>
  <si>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</si>
  <si>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</si>
  <si>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</si>
  <si>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</si>
  <si>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</si>
  <si>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</si>
  <si>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</si>
  <si>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</si>
  <si>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</si>
  <si>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</si>
  <si>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</si>
  <si>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</si>
  <si>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</si>
  <si>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</si>
  <si>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</si>
  <si>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</si>
  <si>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</si>
  <si>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</si>
  <si>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</si>
  <si>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</si>
  <si>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</si>
  <si>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</si>
  <si>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</si>
  <si>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</si>
  <si>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</si>
  <si>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</si>
  <si>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</si>
  <si>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</si>
  <si>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</si>
  <si>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</si>
  <si>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</si>
  <si>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</si>
  <si>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</si>
  <si>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</si>
  <si>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</si>
  <si>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</si>
  <si>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</si>
  <si>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</si>
  <si>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</si>
  <si>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</si>
  <si>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</si>
  <si>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</si>
  <si>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</si>
  <si>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</si>
  <si>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</si>
  <si>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</si>
  <si>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</si>
  <si>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</si>
  <si>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</si>
  <si>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</si>
  <si>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</si>
  <si>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</si>
  <si>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</si>
  <si>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</si>
  <si>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</si>
  <si>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</si>
  <si>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</si>
  <si>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</si>
  <si>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</si>
  <si>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</si>
  <si>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</si>
  <si>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</si>
  <si>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</si>
  <si>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</si>
  <si>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</si>
  <si>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</si>
  <si>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</si>
  <si>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</si>
  <si>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</si>
  <si>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</si>
  <si>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</si>
  <si>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</si>
  <si>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</si>
  <si>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</si>
  <si>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</si>
  <si>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</si>
  <si>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</si>
  <si>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</si>
  <si>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</si>
  <si>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</si>
  <si>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</si>
  <si>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</si>
  <si>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</si>
  <si>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</si>
  <si>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</si>
  <si>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</si>
  <si>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</si>
  <si>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</si>
  <si>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</si>
  <si>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</si>
  <si>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</si>
  <si>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</si>
  <si>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</si>
  <si>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</si>
  <si>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</si>
  <si>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</si>
  <si>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</si>
  <si>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</si>
  <si>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</si>
  <si>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</si>
  <si>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</si>
  <si>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</si>
  <si>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</si>
  <si>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</si>
  <si>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</si>
  <si>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</si>
  <si>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</si>
  <si>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</si>
  <si>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</si>
  <si>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</si>
  <si>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</si>
  <si>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</si>
  <si>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</si>
  <si>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</si>
  <si>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</si>
  <si>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</si>
  <si>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</si>
  <si>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</si>
  <si>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</si>
  <si>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</si>
  <si>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</si>
  <si>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</si>
  <si>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</si>
  <si>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</si>
  <si>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</si>
  <si>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</si>
  <si>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</si>
  <si>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</si>
  <si>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</si>
  <si>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</si>
  <si>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</si>
  <si>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</si>
  <si>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</si>
  <si>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</si>
  <si>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</si>
  <si>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</si>
  <si>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</si>
  <si>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</si>
  <si>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</si>
  <si>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</si>
  <si>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</si>
  <si>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</si>
  <si>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</si>
  <si>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</si>
  <si>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</si>
  <si>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</si>
  <si>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</si>
  <si>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</si>
  <si>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</si>
  <si>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</si>
  <si>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</si>
  <si>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</si>
  <si>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</si>
  <si>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</si>
  <si>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</si>
  <si>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</si>
  <si>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</si>
  <si>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</si>
  <si>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</si>
  <si>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</si>
  <si>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</si>
  <si>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</si>
  <si>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</si>
  <si>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</si>
  <si>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</si>
  <si>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</si>
  <si>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</si>
  <si>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</si>
  <si>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</si>
  <si>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</si>
  <si>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</si>
  <si>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</si>
  <si>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</si>
  <si>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</si>
  <si>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</si>
  <si>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</si>
  <si>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</si>
  <si>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</si>
  <si>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</si>
  <si>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</si>
  <si>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</si>
  <si>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</si>
  <si>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</si>
  <si>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</si>
  <si>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</si>
  <si>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</si>
  <si>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</si>
  <si>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</si>
  <si>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</si>
  <si>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</si>
  <si>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</si>
  <si>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</si>
  <si>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</si>
  <si>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</si>
  <si>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</si>
  <si>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</si>
  <si>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</si>
  <si>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</si>
  <si>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</si>
  <si>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</si>
  <si>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</si>
  <si>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</si>
  <si>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</si>
  <si>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</si>
  <si>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</si>
  <si>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</si>
  <si>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</si>
  <si>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</si>
  <si>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</si>
  <si>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</si>
  <si>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</si>
  <si>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</si>
  <si>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</si>
  <si>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</si>
  <si>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</si>
  <si>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</si>
  <si>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</si>
  <si>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</si>
  <si>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</si>
  <si>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</si>
  <si>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</si>
  <si>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</si>
  <si>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</si>
  <si>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</si>
  <si>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</si>
  <si>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</si>
  <si>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</si>
  <si>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</si>
  <si>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</si>
  <si>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</si>
  <si>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</si>
  <si>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</si>
  <si>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</si>
  <si>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</si>
  <si>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</si>
  <si>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</si>
  <si>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</si>
  <si>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</si>
  <si>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</si>
  <si>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</si>
  <si>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</si>
  <si>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</si>
  <si>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</si>
  <si>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</si>
  <si>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</si>
  <si>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</si>
  <si>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</si>
  <si>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</si>
  <si>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</si>
  <si>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</si>
  <si>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</si>
  <si>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</si>
  <si>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</si>
  <si>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</si>
  <si>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</si>
  <si>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</si>
  <si>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</si>
  <si>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</si>
  <si>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</si>
  <si>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</si>
  <si>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</si>
  <si>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</si>
  <si>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</si>
  <si>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</si>
  <si>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</si>
  <si>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</si>
  <si>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</si>
  <si>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</si>
  <si>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</si>
  <si>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</si>
  <si>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</si>
  <si>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</si>
  <si>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</si>
  <si>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</si>
  <si>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</si>
  <si>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</si>
  <si>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</si>
  <si>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</si>
  <si>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</si>
  <si>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</si>
  <si>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</si>
  <si>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</si>
  <si>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</si>
  <si>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</si>
  <si>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</si>
  <si>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</si>
  <si>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</si>
  <si>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</si>
  <si>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</si>
  <si>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</si>
  <si>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</si>
  <si>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</si>
  <si>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</si>
  <si>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</si>
  <si>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</si>
  <si>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</si>
  <si>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</si>
  <si>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</si>
  <si>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</si>
  <si>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</si>
  <si>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</si>
  <si>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</si>
  <si>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</si>
  <si>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</si>
  <si>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</si>
  <si>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</si>
  <si>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</si>
  <si>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</si>
  <si>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</si>
  <si>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</si>
  <si>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</si>
  <si>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</si>
  <si>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</si>
  <si>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</si>
  <si>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</si>
  <si>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</si>
  <si>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</si>
  <si>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</si>
  <si>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</si>
  <si>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</si>
  <si>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</si>
  <si>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</si>
  <si>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</si>
  <si>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</si>
  <si>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</si>
  <si>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</si>
  <si>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</si>
  <si>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</si>
  <si>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</si>
  <si>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</si>
  <si>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</si>
  <si>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</si>
  <si>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</si>
  <si>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</si>
  <si>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</si>
  <si>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</si>
  <si>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</si>
  <si>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</si>
  <si>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</si>
  <si>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</si>
  <si>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</si>
  <si>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</si>
  <si>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</si>
  <si>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</si>
  <si>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</si>
  <si>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</si>
  <si>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</si>
  <si>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</si>
  <si>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</si>
  <si>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</si>
  <si>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</si>
  <si>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</si>
  <si>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</si>
  <si>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</si>
  <si>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</si>
  <si>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</si>
  <si>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</si>
  <si>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</si>
  <si>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</si>
  <si>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</si>
  <si>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</si>
  <si>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</si>
  <si>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</si>
  <si>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</si>
  <si>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</si>
  <si>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</si>
  <si>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</si>
  <si>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</si>
  <si>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</si>
  <si>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</si>
  <si>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</si>
  <si>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</si>
  <si>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</si>
  <si>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</si>
  <si>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</si>
  <si>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</si>
  <si>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</si>
  <si>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</si>
  <si>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</si>
  <si>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</si>
  <si>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</si>
  <si>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</si>
  <si>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</si>
  <si>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</si>
  <si>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</si>
  <si>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</si>
  <si>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</si>
  <si>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</si>
  <si>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</si>
  <si>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</si>
  <si>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</si>
  <si>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</si>
  <si>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</si>
  <si>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</si>
  <si>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</si>
  <si>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</si>
  <si>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</si>
  <si>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</si>
  <si>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</si>
  <si>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</si>
  <si>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</si>
  <si>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</si>
  <si>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</si>
  <si>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</si>
  <si>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</si>
  <si>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</si>
  <si>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</si>
  <si>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</si>
  <si>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</si>
  <si>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</si>
  <si>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</si>
  <si>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</si>
  <si>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</si>
  <si>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</si>
  <si>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</si>
  <si>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</si>
  <si>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</si>
  <si>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</si>
  <si>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</si>
  <si>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</si>
  <si>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</si>
  <si>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</si>
  <si>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</si>
  <si>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</si>
  <si>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</si>
  <si>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</si>
  <si>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</si>
  <si>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</si>
  <si>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</si>
  <si>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</si>
  <si>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</si>
  <si>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</si>
  <si>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</si>
  <si>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</si>
  <si>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</si>
  <si>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</si>
  <si>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</si>
  <si>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</si>
  <si>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</si>
  <si>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</si>
  <si>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</si>
  <si>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</si>
  <si>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</si>
  <si>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</si>
  <si>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</si>
  <si>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</si>
  <si>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</si>
  <si>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</si>
  <si>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</si>
  <si>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</si>
  <si>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</si>
  <si>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</si>
  <si>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</si>
  <si>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</si>
  <si>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</si>
  <si>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</si>
  <si>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</si>
  <si>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</si>
  <si>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</si>
  <si>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</si>
  <si>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</si>
  <si>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</si>
  <si>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</si>
  <si>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</si>
  <si>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</si>
  <si>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</si>
  <si>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</si>
  <si>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</si>
  <si>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</si>
  <si>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</si>
  <si>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</si>
  <si>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</si>
  <si>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</si>
  <si>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</si>
  <si>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</si>
  <si>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</si>
  <si>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</si>
  <si>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</si>
  <si>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</si>
  <si>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</si>
  <si>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</si>
  <si>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</si>
  <si>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</si>
  <si>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</si>
  <si>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</si>
  <si>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</si>
  <si>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</si>
  <si>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</si>
  <si>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</si>
  <si>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</si>
  <si>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</si>
  <si>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</si>
  <si>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</si>
  <si>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</si>
  <si>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</si>
  <si>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</si>
  <si>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</si>
  <si>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</si>
  <si>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</si>
  <si>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</si>
  <si>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</si>
  <si>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</si>
  <si>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</si>
  <si>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</si>
  <si>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</si>
  <si>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</si>
  <si>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</si>
  <si>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</si>
  <si>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</si>
  <si>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</si>
  <si>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</si>
  <si>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</si>
  <si>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</si>
  <si>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</si>
  <si>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</si>
  <si>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</si>
  <si>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</si>
  <si>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</si>
  <si>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</si>
  <si>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</si>
  <si>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</si>
  <si>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</si>
  <si>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</si>
  <si>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</si>
  <si>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</si>
  <si>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</si>
  <si>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</si>
  <si>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</si>
  <si>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</si>
  <si>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</si>
  <si>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</si>
  <si>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</si>
  <si>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</si>
  <si>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</si>
  <si>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</si>
  <si>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</si>
  <si>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</si>
  <si>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</si>
  <si>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</si>
  <si>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</si>
  <si>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</si>
  <si>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</si>
  <si>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</si>
  <si>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</si>
  <si>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</si>
  <si>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</si>
  <si>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</si>
  <si>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</si>
  <si>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</si>
  <si>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</si>
  <si>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</si>
  <si>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</si>
  <si>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</si>
  <si>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</si>
  <si>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</si>
  <si>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</si>
  <si>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</si>
  <si>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</si>
  <si>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</si>
  <si>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</si>
  <si>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</si>
  <si>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</si>
  <si>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</si>
  <si>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</si>
  <si>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</si>
  <si>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</si>
  <si>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</si>
  <si>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</si>
  <si>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</si>
  <si>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</si>
  <si>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</si>
  <si>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</si>
  <si>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</si>
  <si>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</si>
  <si>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</si>
  <si>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</si>
  <si>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</si>
  <si>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</si>
  <si>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</si>
  <si>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</si>
  <si>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</si>
  <si>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</si>
  <si>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</si>
  <si>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</si>
  <si>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</si>
  <si>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</si>
  <si>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</si>
  <si>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</si>
  <si>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</si>
  <si>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</si>
  <si>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</si>
  <si>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</si>
  <si>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</si>
  <si>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</si>
  <si>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</si>
  <si>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</si>
  <si>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</si>
  <si>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</si>
  <si>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</si>
  <si>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</si>
  <si>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</si>
  <si>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</si>
  <si>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</si>
  <si>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</si>
  <si>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</si>
  <si>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</si>
  <si>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</si>
  <si>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</si>
  <si>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</si>
  <si>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</si>
  <si>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</si>
  <si>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</si>
  <si>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</si>
  <si>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</si>
  <si>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</si>
  <si>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</si>
  <si>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</si>
  <si>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</si>
  <si>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</si>
  <si>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</si>
  <si>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</si>
  <si>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</si>
  <si>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</si>
  <si>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</si>
  <si>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</si>
  <si>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</si>
  <si>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</si>
  <si>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</si>
  <si>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</si>
  <si>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</si>
  <si>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</si>
  <si>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</si>
  <si>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</si>
  <si>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</si>
  <si>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</si>
  <si>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</si>
  <si>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</si>
  <si>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</si>
  <si>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</si>
  <si>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</si>
  <si>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</si>
  <si>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</si>
  <si>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</si>
  <si>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</si>
  <si>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</si>
  <si>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</si>
  <si>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</si>
  <si>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</si>
  <si>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</si>
  <si>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</si>
  <si>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</si>
  <si>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</si>
  <si>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</si>
  <si>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</si>
  <si>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</si>
  <si>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</si>
  <si>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</si>
  <si>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</si>
  <si>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</si>
  <si>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</si>
  <si>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</si>
  <si>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</si>
  <si>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</si>
  <si>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</si>
  <si>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</si>
  <si>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</si>
  <si>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</si>
  <si>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</si>
  <si>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</si>
  <si>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</si>
  <si>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</si>
  <si>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</si>
  <si>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</si>
  <si>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</si>
  <si>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</si>
  <si>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</si>
  <si>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</si>
  <si>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</si>
  <si>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</si>
  <si>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</si>
  <si>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</si>
  <si>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</si>
  <si>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</si>
  <si>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</si>
  <si>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</si>
  <si>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</si>
  <si>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</si>
  <si>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</si>
  <si>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</si>
  <si>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</si>
  <si>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</si>
  <si>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</si>
  <si>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</si>
  <si>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</si>
  <si>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</si>
  <si>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</si>
  <si>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</si>
  <si>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</si>
  <si>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</si>
  <si>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</si>
  <si>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</si>
  <si>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</si>
  <si>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</si>
  <si>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</si>
  <si>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</si>
  <si>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</si>
  <si>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</si>
  <si>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</si>
  <si>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</si>
  <si>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</si>
  <si>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</si>
  <si>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</si>
  <si>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</si>
  <si>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</si>
  <si>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</si>
  <si>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</si>
  <si>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</si>
  <si>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</si>
  <si>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</si>
  <si>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</si>
  <si>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</si>
  <si>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</si>
  <si>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</si>
  <si>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</si>
  <si>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</si>
  <si>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</si>
  <si>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</si>
  <si>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</si>
  <si>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</si>
  <si>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</si>
  <si>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</si>
  <si>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</si>
  <si>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</si>
  <si>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</si>
  <si>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</si>
  <si>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</si>
  <si>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</si>
  <si>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</si>
  <si>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</si>
  <si>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</si>
  <si>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</si>
  <si>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</si>
  <si>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</si>
  <si>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</si>
  <si>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</si>
  <si>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</si>
  <si>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</si>
  <si>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</si>
  <si>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</si>
  <si>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</si>
  <si>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</si>
  <si>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</si>
  <si>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</si>
  <si>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</si>
  <si>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</si>
  <si>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</si>
  <si>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</si>
  <si>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</si>
  <si>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</si>
  <si>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</si>
  <si>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</si>
  <si>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</si>
  <si>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</si>
  <si>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</si>
  <si>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</si>
  <si>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</si>
  <si>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</si>
  <si>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</si>
  <si>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</si>
  <si>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</si>
  <si>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</si>
  <si>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</si>
  <si>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</si>
  <si>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</si>
  <si>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</si>
  <si>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</si>
  <si>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</si>
  <si>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</si>
  <si>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</si>
  <si>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</si>
  <si>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</si>
  <si>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</si>
  <si>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</si>
  <si>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</si>
  <si>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</si>
  <si>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</si>
  <si>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</si>
  <si>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</si>
  <si>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</si>
  <si>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</si>
  <si>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</si>
  <si>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</si>
  <si>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</si>
  <si>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</si>
  <si>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</si>
  <si>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</si>
  <si>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</si>
  <si>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</si>
  <si>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</si>
  <si>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</si>
  <si>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</si>
  <si>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</si>
  <si>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</si>
  <si>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</si>
  <si>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</si>
  <si>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</si>
  <si>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</si>
  <si>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</si>
  <si>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</si>
  <si>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</si>
  <si>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</si>
  <si>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</si>
  <si>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</si>
  <si>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</si>
  <si>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</si>
  <si>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</si>
  <si>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</si>
  <si>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</si>
  <si>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</si>
  <si>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</si>
  <si>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</si>
  <si>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</si>
  <si>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</si>
  <si>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</si>
  <si>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</si>
  <si>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</si>
  <si>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</si>
  <si>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</si>
  <si>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</si>
  <si>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</si>
  <si>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</si>
  <si>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</si>
  <si>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</si>
  <si>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</si>
  <si>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</si>
  <si>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</si>
  <si>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</si>
  <si>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</si>
  <si>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</si>
  <si>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</si>
  <si>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</si>
  <si>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</si>
  <si>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</si>
  <si>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</si>
  <si>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</si>
  <si>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</si>
  <si>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</si>
  <si>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</si>
  <si>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</si>
  <si>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</si>
  <si>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</si>
  <si>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</si>
  <si>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</si>
  <si>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</si>
  <si>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</si>
  <si>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</si>
  <si>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</si>
  <si>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</si>
  <si>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</si>
  <si>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</si>
  <si>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</si>
  <si>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</si>
  <si>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</si>
  <si>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</si>
  <si>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</si>
  <si>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</si>
  <si>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</si>
  <si>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</si>
  <si>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</si>
  <si>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</si>
  <si>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</si>
  <si>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</si>
  <si>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</si>
  <si>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</si>
  <si>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</si>
  <si>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</si>
  <si>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</si>
  <si>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</si>
  <si>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</si>
  <si>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</si>
  <si>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</si>
  <si>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</si>
  <si>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</si>
  <si>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</si>
  <si>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</si>
  <si>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</si>
  <si>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</si>
  <si>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</si>
  <si>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</si>
  <si>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</si>
  <si>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</si>
  <si>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</si>
  <si>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</si>
  <si>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</si>
  <si>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</si>
  <si>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</si>
  <si>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</si>
  <si>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</si>
  <si>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</si>
  <si>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</si>
  <si>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</si>
  <si>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</si>
  <si>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</si>
  <si>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</si>
  <si>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</si>
  <si>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</si>
  <si>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</si>
  <si>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</si>
  <si>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</si>
  <si>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</si>
  <si>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</si>
  <si>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</si>
  <si>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</si>
  <si>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</si>
  <si>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</si>
  <si>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</si>
  <si>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</si>
  <si>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</si>
  <si>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</si>
  <si>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</si>
  <si>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</si>
  <si>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</si>
  <si>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</si>
  <si>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</si>
  <si>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</si>
  <si>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</si>
  <si>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</si>
  <si>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</si>
  <si>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</si>
  <si>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</si>
  <si>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</si>
  <si>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</si>
  <si>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</si>
  <si>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</si>
  <si>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</si>
  <si>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</si>
  <si>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</si>
  <si>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</si>
  <si>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</si>
  <si>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</si>
  <si>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</si>
  <si>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</si>
  <si>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</si>
  <si>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</si>
  <si>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</si>
  <si>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</si>
  <si>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</si>
  <si>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</si>
  <si>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</si>
  <si>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</si>
  <si>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</si>
  <si>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</si>
  <si>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</si>
  <si>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</si>
  <si>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</si>
  <si>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</si>
  <si>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</si>
  <si>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</si>
  <si>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</si>
  <si>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</si>
  <si>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</si>
  <si>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</si>
  <si>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</si>
  <si>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</si>
  <si>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</si>
  <si>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</si>
  <si>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</si>
  <si>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</si>
  <si>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</si>
  <si>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</si>
  <si>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</si>
  <si>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</si>
  <si>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</si>
  <si>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</si>
  <si>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</si>
  <si>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</si>
  <si>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</si>
  <si>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</si>
  <si>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</si>
  <si>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</si>
  <si>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</si>
  <si>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</si>
  <si>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</si>
  <si>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</si>
  <si>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</si>
  <si>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</si>
  <si>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</si>
  <si>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</si>
  <si>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</si>
  <si>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</si>
  <si>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</si>
  <si>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</si>
  <si>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</si>
  <si>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</si>
  <si>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</si>
  <si>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</si>
  <si>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</si>
  <si>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</si>
  <si>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</si>
  <si>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</si>
  <si>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</si>
  <si>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</si>
  <si>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</si>
  <si>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</si>
  <si>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</si>
  <si>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</si>
  <si>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</si>
  <si>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</si>
  <si>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</si>
  <si>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</si>
  <si>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</si>
  <si>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</si>
  <si>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</si>
  <si>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</si>
  <si>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</si>
  <si>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</si>
  <si>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</si>
  <si>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</si>
  <si>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</si>
  <si>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</si>
  <si>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</si>
  <si>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</si>
  <si>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</si>
  <si>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</si>
  <si>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</si>
  <si>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</si>
  <si>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</si>
  <si>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</si>
  <si>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</si>
  <si>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</si>
  <si>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</si>
  <si>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</si>
  <si>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</si>
  <si>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</si>
  <si>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</si>
  <si>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</si>
  <si>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</si>
  <si>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</si>
  <si>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</si>
  <si>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</si>
  <si>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</si>
  <si>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</si>
  <si>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</si>
  <si>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</si>
  <si>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</si>
  <si>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</si>
  <si>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</si>
  <si>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</si>
  <si>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</si>
  <si>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</si>
  <si>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</si>
  <si>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</si>
  <si>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</si>
  <si>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</si>
  <si>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</si>
  <si>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</si>
  <si>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</si>
  <si>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</si>
  <si>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</si>
  <si>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</si>
  <si>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</si>
  <si>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</si>
  <si>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</si>
  <si>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</si>
  <si>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</si>
  <si>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</si>
  <si>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</si>
  <si>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</si>
  <si>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</si>
  <si>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</si>
  <si>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</si>
  <si>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</si>
  <si>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</si>
  <si>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</si>
  <si>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</si>
  <si>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</si>
  <si>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</si>
  <si>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</si>
  <si>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</si>
  <si>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</si>
  <si>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</si>
  <si>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</si>
  <si>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</si>
  <si>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</si>
  <si>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</si>
  <si>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</si>
  <si>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</si>
  <si>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</si>
  <si>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</si>
  <si>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</si>
  <si>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</si>
  <si>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</si>
  <si>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</si>
  <si>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</si>
  <si>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</si>
  <si>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</si>
  <si>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</si>
  <si>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</si>
  <si>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</si>
  <si>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</si>
  <si>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</si>
  <si>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</si>
  <si>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</si>
  <si>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</si>
  <si>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</si>
  <si>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</si>
  <si>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</si>
  <si>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</si>
  <si>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</si>
  <si>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</si>
  <si>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</si>
  <si>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</si>
  <si>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</si>
  <si>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</si>
  <si>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</si>
  <si>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</si>
  <si>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</si>
  <si>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</si>
  <si>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</si>
  <si>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</si>
  <si>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</si>
  <si>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</si>
  <si>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</si>
  <si>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</si>
  <si>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</si>
  <si>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</si>
  <si>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</si>
  <si>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</si>
  <si>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</si>
  <si>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</si>
  <si>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</si>
  <si>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</si>
  <si>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</si>
  <si>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</si>
  <si>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</si>
  <si>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</si>
  <si>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</si>
  <si>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</si>
  <si>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</si>
  <si>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</si>
  <si>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</si>
  <si>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</si>
  <si>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</si>
  <si>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</si>
  <si>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</si>
  <si>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</si>
  <si>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</si>
  <si>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</si>
  <si>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</si>
  <si>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</si>
  <si>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</si>
  <si>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</si>
  <si>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</si>
  <si>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</si>
  <si>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</si>
  <si>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</si>
  <si>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</si>
  <si>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</si>
  <si>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</si>
  <si>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</si>
  <si>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</si>
  <si>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</si>
  <si>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</si>
  <si>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</si>
  <si>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</si>
  <si>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</si>
  <si>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</si>
  <si>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</si>
  <si>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</si>
  <si>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</si>
  <si>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</si>
  <si>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</si>
  <si>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</si>
  <si>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</si>
  <si>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</si>
  <si>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</si>
  <si>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</si>
  <si>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</si>
  <si>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</si>
  <si>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</si>
  <si>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</si>
  <si>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</si>
  <si>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</si>
  <si>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</si>
  <si>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</si>
  <si>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</si>
  <si>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</si>
  <si>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</si>
  <si>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</si>
  <si>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</si>
  <si>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</si>
  <si>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</si>
  <si>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</si>
  <si>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</si>
  <si>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</si>
  <si>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</si>
  <si>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</si>
  <si>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</si>
  <si>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</si>
  <si>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</si>
  <si>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</si>
  <si>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</si>
  <si>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</si>
  <si>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</si>
  <si>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</si>
  <si>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</si>
  <si>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</si>
  <si>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</si>
  <si>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</si>
  <si>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</si>
  <si>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</si>
  <si>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</si>
  <si>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</si>
  <si>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</si>
  <si>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</si>
  <si>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</si>
  <si>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</si>
  <si>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</si>
  <si>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</si>
  <si>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</si>
  <si>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</si>
  <si>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</si>
  <si>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</si>
  <si>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</si>
  <si>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</si>
  <si>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</si>
  <si>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</si>
  <si>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</si>
  <si>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</si>
  <si>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</si>
  <si>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</si>
  <si>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</si>
  <si>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</si>
  <si>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</si>
  <si>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</si>
  <si>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</si>
  <si>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</si>
  <si>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</si>
  <si>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</si>
  <si>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</si>
  <si>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</si>
  <si>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</si>
  <si>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</si>
  <si>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</si>
  <si>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</si>
  <si>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</si>
  <si>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</si>
  <si>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</si>
  <si>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</si>
  <si>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</si>
  <si>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</si>
  <si>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</si>
  <si>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</si>
  <si>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</si>
  <si>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</si>
  <si>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</si>
  <si>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</si>
  <si>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</si>
  <si>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</si>
  <si>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</si>
  <si>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</si>
  <si>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</si>
  <si>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</si>
  <si>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</si>
  <si>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</si>
  <si>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</si>
  <si>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</si>
  <si>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</si>
  <si>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</si>
  <si>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</si>
  <si>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</si>
  <si>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</si>
  <si>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</si>
  <si>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</si>
  <si>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</si>
  <si>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</si>
  <si>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</si>
  <si>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</si>
  <si>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</si>
  <si>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</si>
  <si>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</si>
  <si>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</si>
  <si>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</si>
  <si>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</si>
  <si>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</si>
  <si>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</si>
  <si>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</si>
  <si>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</si>
  <si>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</si>
  <si>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</si>
  <si>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</si>
  <si>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</si>
  <si>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</si>
  <si>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</si>
  <si>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</si>
  <si>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</si>
  <si>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</si>
  <si>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</si>
  <si>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</si>
  <si>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</si>
  <si>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</si>
  <si>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</si>
  <si>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</si>
  <si>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</si>
  <si>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</si>
  <si>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</si>
  <si>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</si>
  <si>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</si>
  <si>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</si>
  <si>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</si>
  <si>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</si>
  <si>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</si>
  <si>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</si>
  <si>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</si>
  <si>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</si>
  <si>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</si>
  <si>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</si>
  <si>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</si>
  <si>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</si>
  <si>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</si>
  <si>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</si>
  <si>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</si>
  <si>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</si>
  <si>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</si>
  <si>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</si>
  <si>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</si>
  <si>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</si>
  <si>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</si>
  <si>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</si>
  <si>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</si>
  <si>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</si>
  <si>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</si>
  <si>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</si>
  <si>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</si>
  <si>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</si>
  <si>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</si>
  <si>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</si>
  <si>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</si>
  <si>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</si>
  <si>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</si>
  <si>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</si>
  <si>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</si>
  <si>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</si>
  <si>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</si>
  <si>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</si>
  <si>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</si>
  <si>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</si>
  <si>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</si>
  <si>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</si>
  <si>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</si>
  <si>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</si>
  <si>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</si>
  <si>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</si>
  <si>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</si>
  <si>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</si>
  <si>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</si>
  <si>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</si>
  <si>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</si>
  <si>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</si>
  <si>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</si>
  <si>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</si>
  <si>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</si>
  <si>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</si>
  <si>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</si>
  <si>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</si>
  <si>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</si>
  <si>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</si>
  <si>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</si>
  <si>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</si>
  <si>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</si>
  <si>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</si>
  <si>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</si>
  <si>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</si>
  <si>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</si>
  <si>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</si>
  <si>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</si>
  <si>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</si>
  <si>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</si>
  <si>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</si>
  <si>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</si>
  <si>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</si>
  <si>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</si>
  <si>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</si>
  <si>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</si>
  <si>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</si>
  <si>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</si>
  <si>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</si>
  <si>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</si>
  <si>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</si>
  <si>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</si>
  <si>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</si>
  <si>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</si>
  <si>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</si>
  <si>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</si>
  <si>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</si>
  <si>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</si>
  <si>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</si>
  <si>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</si>
  <si>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</si>
  <si>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</si>
  <si>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</si>
  <si>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</si>
  <si>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</si>
  <si>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</si>
  <si>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</si>
  <si>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</si>
  <si>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</si>
  <si>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</si>
  <si>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</si>
  <si>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</si>
  <si>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</si>
  <si>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</si>
  <si>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</si>
  <si>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</si>
  <si>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</si>
  <si>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</si>
  <si>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</si>
  <si>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</si>
  <si>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</si>
  <si>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</si>
  <si>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</si>
  <si>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</si>
  <si>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</si>
  <si>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</si>
  <si>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</si>
  <si>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</si>
  <si>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</si>
  <si>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</si>
  <si>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</si>
  <si>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</si>
  <si>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</si>
  <si>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</si>
  <si>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</si>
  <si>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</si>
  <si>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</si>
  <si>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</si>
  <si>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</si>
  <si>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</si>
  <si>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</si>
  <si>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</si>
  <si>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</si>
  <si>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</si>
  <si>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</si>
  <si>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</si>
  <si>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</si>
  <si>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</si>
  <si>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</si>
  <si>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</si>
  <si>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</si>
  <si>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</si>
  <si>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</si>
  <si>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</si>
  <si>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</si>
  <si>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</si>
  <si>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</si>
  <si>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</si>
  <si>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</si>
  <si>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</si>
  <si>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</si>
  <si>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</si>
  <si>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</si>
  <si>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</si>
  <si>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</si>
  <si>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</si>
  <si>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</si>
  <si>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</si>
  <si>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</si>
  <si>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</si>
  <si>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</si>
  <si>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</si>
  <si>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</si>
  <si>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</si>
  <si>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</si>
  <si>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</si>
  <si>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</si>
  <si>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</si>
  <si>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</si>
  <si>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</si>
  <si>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</si>
  <si>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</si>
  <si>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</si>
  <si>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</si>
  <si>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</si>
  <si>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</si>
  <si>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</si>
  <si>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</si>
  <si>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</si>
  <si>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</si>
  <si>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</si>
  <si>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</si>
  <si>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</si>
  <si>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</si>
  <si>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</si>
  <si>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</si>
  <si>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</si>
  <si>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</si>
  <si>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</si>
  <si>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</si>
  <si>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</si>
  <si>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</si>
  <si>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</si>
  <si>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</si>
  <si>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</si>
  <si>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</si>
  <si>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</si>
  <si>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</si>
  <si>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</si>
  <si>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</si>
  <si>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</si>
  <si>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</si>
  <si>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</si>
  <si>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</si>
  <si>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</si>
  <si>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</si>
  <si>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</si>
  <si>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</si>
  <si>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</si>
  <si>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</si>
  <si>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</si>
  <si>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</si>
  <si>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</si>
  <si>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</si>
  <si>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</si>
  <si>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</si>
  <si>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</si>
  <si>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</si>
  <si>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</si>
  <si>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</si>
  <si>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</si>
  <si>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</si>
  <si>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</si>
  <si>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</si>
  <si>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</si>
  <si>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</si>
  <si>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</si>
  <si>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</si>
  <si>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</si>
  <si>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</si>
  <si>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</si>
  <si>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</si>
  <si>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</si>
  <si>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</si>
  <si>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</si>
  <si>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</si>
  <si>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</si>
  <si>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</si>
  <si>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</si>
  <si>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</si>
  <si>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</si>
  <si>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</si>
  <si>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</si>
  <si>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</si>
  <si>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</si>
  <si>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</si>
  <si>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</si>
  <si>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</si>
  <si>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</si>
  <si>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</si>
  <si>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</si>
  <si>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</si>
  <si>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</si>
  <si>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</si>
  <si>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</si>
  <si>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</si>
  <si>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</si>
  <si>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</si>
  <si>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</si>
  <si>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</si>
  <si>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</si>
  <si>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</si>
  <si>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</si>
  <si>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</si>
  <si>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</si>
  <si>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</si>
  <si>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</si>
  <si>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</si>
  <si>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</si>
  <si>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</si>
  <si>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</si>
  <si>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</si>
  <si>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</si>
  <si>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</si>
  <si>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</si>
  <si>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</si>
  <si>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</si>
  <si>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</si>
  <si>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</si>
  <si>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</si>
  <si>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</si>
  <si>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</si>
  <si>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</si>
  <si>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</si>
  <si>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</si>
  <si>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</si>
  <si>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</si>
  <si>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</si>
  <si>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</si>
  <si>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</si>
  <si>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</si>
  <si>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</si>
  <si>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</si>
  <si>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</si>
  <si>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</si>
  <si>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</si>
  <si>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</si>
  <si>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</si>
  <si>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</si>
  <si>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</si>
  <si>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</si>
  <si>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</si>
  <si>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</si>
  <si>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</si>
  <si>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</si>
  <si>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</si>
  <si>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</si>
  <si>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</si>
  <si>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</si>
  <si>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</si>
  <si>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</si>
  <si>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</si>
  <si>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</si>
  <si>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</si>
  <si>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</si>
  <si>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</si>
  <si>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</si>
  <si>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</si>
  <si>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</si>
  <si>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</si>
  <si>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</si>
  <si>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</si>
  <si>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</si>
  <si>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</si>
  <si>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</si>
  <si>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</si>
  <si>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</si>
  <si>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</si>
  <si>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</si>
  <si>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</si>
  <si>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</si>
  <si>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</si>
  <si>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</si>
  <si>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</si>
  <si>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</si>
  <si>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</si>
  <si>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</si>
  <si>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</si>
  <si>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</si>
  <si>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</si>
  <si>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</si>
  <si>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</si>
  <si>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</si>
  <si>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</si>
  <si>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</si>
  <si>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</si>
  <si>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</si>
  <si>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</si>
  <si>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</si>
  <si>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</si>
  <si>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</si>
  <si>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</si>
  <si>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</si>
  <si>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</si>
  <si>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</si>
  <si>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</si>
  <si>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</si>
  <si>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</si>
  <si>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</si>
  <si>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</si>
  <si>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</si>
  <si>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</si>
  <si>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</si>
  <si>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</si>
  <si>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</si>
  <si>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</si>
  <si>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</si>
  <si>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</si>
  <si>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</si>
  <si>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</si>
  <si>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</si>
  <si>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</si>
  <si>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</si>
  <si>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</si>
  <si>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</si>
  <si>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</si>
  <si>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</si>
  <si>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</si>
  <si>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</si>
  <si>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</si>
  <si>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</si>
  <si>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</si>
  <si>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</si>
  <si>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</si>
  <si>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</si>
  <si>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</si>
  <si>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</si>
  <si>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</si>
  <si>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</si>
  <si>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</si>
  <si>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</si>
  <si>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</si>
  <si>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</si>
  <si>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</si>
  <si>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</si>
  <si>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</si>
  <si>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</si>
  <si>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</si>
  <si>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</si>
  <si>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</si>
  <si>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</si>
  <si>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</si>
  <si>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</si>
  <si>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</si>
  <si>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</si>
  <si>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</si>
  <si>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</si>
  <si>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</si>
  <si>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</si>
  <si>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</si>
  <si>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</si>
  <si>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</si>
  <si>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</si>
  <si>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</si>
  <si>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</si>
  <si>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</si>
  <si>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</si>
  <si>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</si>
  <si>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</si>
  <si>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</si>
  <si>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</si>
  <si>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</si>
  <si>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</si>
  <si>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</si>
  <si>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</si>
  <si>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</si>
  <si>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</si>
  <si>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</si>
  <si>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</si>
  <si>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</si>
  <si>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</si>
  <si>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</si>
  <si>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</si>
  <si>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</si>
  <si>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</si>
  <si>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</si>
  <si>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</si>
  <si>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</si>
  <si>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</si>
  <si>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</si>
  <si>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</si>
  <si>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</si>
  <si>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</si>
  <si>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</si>
  <si>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</si>
  <si>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</si>
  <si>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</si>
  <si>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</si>
  <si>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</si>
  <si>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</si>
  <si>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</si>
  <si>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</si>
  <si>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</si>
  <si>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</si>
  <si>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</si>
  <si>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</si>
  <si>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</si>
  <si>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</si>
  <si>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</si>
  <si>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</si>
  <si>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</si>
  <si>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</si>
  <si>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</si>
  <si>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</si>
  <si>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</si>
  <si>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</si>
  <si>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</si>
  <si>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</si>
  <si>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</si>
  <si>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</si>
  <si>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</si>
  <si>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</si>
  <si>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</si>
  <si>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</si>
  <si>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</si>
  <si>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</si>
  <si>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</si>
  <si>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</si>
  <si>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</si>
  <si>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</si>
  <si>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</si>
  <si>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</si>
  <si>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</si>
  <si>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</si>
  <si>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</si>
  <si>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</si>
  <si>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</si>
  <si>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</si>
  <si>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</si>
  <si>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</si>
  <si>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</si>
  <si>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</si>
  <si>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</si>
  <si>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</si>
  <si>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</si>
  <si>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</si>
  <si>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</si>
  <si>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</si>
  <si>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</si>
  <si>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</si>
  <si>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</si>
  <si>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</si>
  <si>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</si>
  <si>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</si>
  <si>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</si>
  <si>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</si>
  <si>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</si>
  <si>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</si>
  <si>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</si>
  <si>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</si>
  <si>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</si>
  <si>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</si>
  <si>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</si>
  <si>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</si>
  <si>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</si>
  <si>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</si>
  <si>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</si>
  <si>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</si>
  <si>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</si>
  <si>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</si>
  <si>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</si>
  <si>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</si>
  <si>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</si>
  <si>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</si>
  <si>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</si>
  <si>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</si>
  <si>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</si>
  <si>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</si>
  <si>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</si>
  <si>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</si>
  <si>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</si>
  <si>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</si>
  <si>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</si>
  <si>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</si>
  <si>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</si>
  <si>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</si>
  <si>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</si>
  <si>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</si>
  <si>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</si>
  <si>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</si>
  <si>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</si>
  <si>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</si>
  <si>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</si>
  <si>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</si>
  <si>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</si>
  <si>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</si>
  <si>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</si>
  <si>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</si>
  <si>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</si>
  <si>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</si>
  <si>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</si>
  <si>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</si>
  <si>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</si>
  <si>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</si>
  <si>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</si>
  <si>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</si>
  <si>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</si>
  <si>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</si>
  <si>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</si>
  <si>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</si>
  <si>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</si>
  <si>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</si>
  <si>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</si>
  <si>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</si>
  <si>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</si>
  <si>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</si>
  <si>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</si>
  <si>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</si>
  <si>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</si>
  <si>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</si>
  <si>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</si>
  <si>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</si>
  <si>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</si>
  <si>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</si>
  <si>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</si>
  <si>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</si>
  <si>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</si>
  <si>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</si>
  <si>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</si>
  <si>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</si>
  <si>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</si>
  <si>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</si>
  <si>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</si>
  <si>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</si>
  <si>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</si>
  <si>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</si>
  <si>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</si>
  <si>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</si>
  <si>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</si>
  <si>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</si>
  <si>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</si>
  <si>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</si>
  <si>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</si>
  <si>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</si>
  <si>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</si>
  <si>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</si>
  <si>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</si>
  <si>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</si>
  <si>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</si>
  <si>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</si>
  <si>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</si>
  <si>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</si>
  <si>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</si>
  <si>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</si>
  <si>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</si>
  <si>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</si>
  <si>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</si>
  <si>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</si>
  <si>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</si>
  <si>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</si>
  <si>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</si>
  <si>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</si>
  <si>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</si>
  <si>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</si>
  <si>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</si>
  <si>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</si>
  <si>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</si>
  <si>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</si>
  <si>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</si>
  <si>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</si>
  <si>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</si>
  <si>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</si>
  <si>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</si>
  <si>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</si>
  <si>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</si>
  <si>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</si>
  <si>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</si>
  <si>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</si>
  <si>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</si>
  <si>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</si>
  <si>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</si>
  <si>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</si>
  <si>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</si>
  <si>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</si>
  <si>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</si>
  <si>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</si>
  <si>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</si>
  <si>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</si>
  <si>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</si>
  <si>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</si>
  <si>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</si>
  <si>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</si>
  <si>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</si>
  <si>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</si>
  <si>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</si>
  <si>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</si>
  <si>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</si>
  <si>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</si>
  <si>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</si>
  <si>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</si>
  <si>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</si>
  <si>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</si>
  <si>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</si>
  <si>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</si>
  <si>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</si>
  <si>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</si>
  <si>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</si>
  <si>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</si>
  <si>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</si>
  <si>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</si>
  <si>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</si>
  <si>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</si>
  <si>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</si>
  <si>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</si>
  <si>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</si>
  <si>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</si>
  <si>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</si>
  <si>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</si>
  <si>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</si>
  <si>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</si>
  <si>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</si>
  <si>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</si>
  <si>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</si>
  <si>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</si>
  <si>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</si>
  <si>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</si>
  <si>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</si>
  <si>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</si>
  <si>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</si>
  <si>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</si>
  <si>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</si>
  <si>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</si>
  <si>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</si>
  <si>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</si>
  <si>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</si>
  <si>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</si>
  <si>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</si>
  <si>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</si>
  <si>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</si>
  <si>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</si>
  <si>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</si>
  <si>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</si>
  <si>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</si>
  <si>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</si>
  <si>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</si>
  <si>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</si>
  <si>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</si>
  <si>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</si>
  <si>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</si>
  <si>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</si>
  <si>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</si>
  <si>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</si>
  <si>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</si>
  <si>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</si>
  <si>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</si>
  <si>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</si>
  <si>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</si>
  <si>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</si>
  <si>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</si>
  <si>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</si>
  <si>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</si>
  <si>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</si>
  <si>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</si>
  <si>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</si>
  <si>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</si>
  <si>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</si>
  <si>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</si>
  <si>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</si>
  <si>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</si>
  <si>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</si>
  <si>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</si>
  <si>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</si>
  <si>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</si>
  <si>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</si>
  <si>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</si>
  <si>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</si>
  <si>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</si>
  <si>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</si>
  <si>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</si>
  <si>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</si>
  <si>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</si>
  <si>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</si>
  <si>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</si>
  <si>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</si>
  <si>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</si>
  <si>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</si>
  <si>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</si>
  <si>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</si>
  <si>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</si>
  <si>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</si>
  <si>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</si>
  <si>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</si>
  <si>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</si>
  <si>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</si>
  <si>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</si>
  <si>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</si>
  <si>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</si>
  <si>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</si>
  <si>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</si>
  <si>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</si>
  <si>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</si>
  <si>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</si>
  <si>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</si>
  <si>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</si>
  <si>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</si>
  <si>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</si>
  <si>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</si>
  <si>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</si>
  <si>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</si>
  <si>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</si>
  <si>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</si>
  <si>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</si>
  <si>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</si>
  <si>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</si>
  <si>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</si>
  <si>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</si>
  <si>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</si>
  <si>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</si>
  <si>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</si>
  <si>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</si>
  <si>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</si>
  <si>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</si>
  <si>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</si>
  <si>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</si>
  <si>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</si>
  <si>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</si>
  <si>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</si>
  <si>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</si>
  <si>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</si>
  <si>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</si>
  <si>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</si>
  <si>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</si>
  <si>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</si>
  <si>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</si>
  <si>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</si>
  <si>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</si>
  <si>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</si>
  <si>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</si>
  <si>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</si>
  <si>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</si>
  <si>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</si>
  <si>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</si>
  <si>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</si>
  <si>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</si>
  <si>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</si>
  <si>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</si>
  <si>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</si>
  <si>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</si>
  <si>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</si>
  <si>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</si>
  <si>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</si>
  <si>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</si>
  <si>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</si>
  <si>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</si>
  <si>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</si>
  <si>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</si>
  <si>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</si>
  <si>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</si>
  <si>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</si>
  <si>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</si>
  <si>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</si>
  <si>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</si>
  <si>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</si>
  <si>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</si>
  <si>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</si>
  <si>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</si>
  <si>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</si>
  <si>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</si>
  <si>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</si>
  <si>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</si>
  <si>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</si>
  <si>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</si>
  <si>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</si>
  <si>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</si>
  <si>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</si>
  <si>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</si>
  <si>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</si>
  <si>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</si>
  <si>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</si>
  <si>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</si>
  <si>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</si>
  <si>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</si>
  <si>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</si>
  <si>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</si>
  <si>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</si>
  <si>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</si>
  <si>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</si>
  <si>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</si>
  <si>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</si>
  <si>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</si>
  <si>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</si>
  <si>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</si>
  <si>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</si>
  <si>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</si>
  <si>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</si>
  <si>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</si>
  <si>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</si>
  <si>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</si>
  <si>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</si>
  <si>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</si>
  <si>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</si>
  <si>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</si>
  <si>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</si>
  <si>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</si>
  <si>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</si>
  <si>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</si>
  <si>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</si>
  <si>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</si>
  <si>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</si>
  <si>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</si>
  <si>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</si>
  <si>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</si>
  <si>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</si>
  <si>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</si>
  <si>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</si>
  <si>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</si>
  <si>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</si>
  <si>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</si>
  <si>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</si>
  <si>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</si>
  <si>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</si>
  <si>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</si>
  <si>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</si>
  <si>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</si>
  <si>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</si>
  <si>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</si>
  <si>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</si>
  <si>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</si>
  <si>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</si>
  <si>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</si>
  <si>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</si>
  <si>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</si>
  <si>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</si>
  <si>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</si>
  <si>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</si>
  <si>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</si>
  <si>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</si>
  <si>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</si>
  <si>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</si>
  <si>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</si>
  <si>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</si>
  <si>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</si>
  <si>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</si>
  <si>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</si>
  <si>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</si>
  <si>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</si>
  <si>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</si>
  <si>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</si>
  <si>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</si>
  <si>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</si>
  <si>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</si>
  <si>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</si>
  <si>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</si>
  <si>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</si>
  <si>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</si>
  <si>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</si>
  <si>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</si>
  <si>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</si>
  <si>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</si>
  <si>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</si>
  <si>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</si>
  <si>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</si>
  <si>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</si>
  <si>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</si>
  <si>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</si>
  <si>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</si>
  <si>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</si>
  <si>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</si>
  <si>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</si>
  <si>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</si>
  <si>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</si>
  <si>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</si>
  <si>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</si>
  <si>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</si>
  <si>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</si>
  <si>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</si>
  <si>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</si>
  <si>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</si>
  <si>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</si>
  <si>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</si>
  <si>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</si>
  <si>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</si>
  <si>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</si>
  <si>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</si>
  <si>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</si>
  <si>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</si>
  <si>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</si>
  <si>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</si>
  <si>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</si>
  <si>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</si>
  <si>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</si>
  <si>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</si>
  <si>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</si>
  <si>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</si>
  <si>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</si>
  <si>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</si>
  <si>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</si>
  <si>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</si>
  <si>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</si>
  <si>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</si>
  <si>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</si>
  <si>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</si>
  <si>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</si>
  <si>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</si>
  <si>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</si>
  <si>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</si>
  <si>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</si>
  <si>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</si>
  <si>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</si>
  <si>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</si>
  <si>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</si>
  <si>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</si>
  <si>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</si>
  <si>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</si>
  <si>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</si>
  <si>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</si>
  <si>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</si>
  <si>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</si>
  <si>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</si>
  <si>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</si>
  <si>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</si>
  <si>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</si>
  <si>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</si>
  <si>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</si>
  <si>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</si>
  <si>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</si>
  <si>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</si>
  <si>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</si>
  <si>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</si>
  <si>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</si>
  <si>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</si>
  <si>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</si>
  <si>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</si>
  <si>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</si>
  <si>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</si>
  <si>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</si>
  <si>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</si>
  <si>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</si>
  <si>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</si>
  <si>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</si>
  <si>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</si>
  <si>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</si>
  <si>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</si>
  <si>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</si>
  <si>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</si>
  <si>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</si>
  <si>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</si>
  <si>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</si>
  <si>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</si>
  <si>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</si>
  <si>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</si>
  <si>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</si>
  <si>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</si>
  <si>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</si>
  <si>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</si>
  <si>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</si>
  <si>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</si>
  <si>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</si>
  <si>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</si>
  <si>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</si>
  <si>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</si>
  <si>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</si>
  <si>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</si>
  <si>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</si>
  <si>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</si>
  <si>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</si>
  <si>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</si>
  <si>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</si>
  <si>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</si>
  <si>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</si>
  <si>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</si>
  <si>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</si>
  <si>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</si>
  <si>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</si>
  <si>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</si>
  <si>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</si>
  <si>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</si>
  <si>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</si>
  <si>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</si>
  <si>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</si>
  <si>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</si>
  <si>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</si>
  <si>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</si>
  <si>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</si>
  <si>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</si>
  <si>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</si>
  <si>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</si>
  <si>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</si>
  <si>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</si>
  <si>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</si>
  <si>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</si>
  <si>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</si>
  <si>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</si>
  <si>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</si>
  <si>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</si>
  <si>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</si>
  <si>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</si>
  <si>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</si>
  <si>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</si>
  <si>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</si>
  <si>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</si>
  <si>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</si>
  <si>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</si>
  <si>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</si>
  <si>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</si>
  <si>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</si>
  <si>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</si>
  <si>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</si>
  <si>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</si>
  <si>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</si>
  <si>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</si>
  <si>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</si>
  <si>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</si>
  <si>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</si>
  <si>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</si>
  <si>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</si>
  <si>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</si>
  <si>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</si>
  <si>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</si>
  <si>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</si>
  <si>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</si>
  <si>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</si>
  <si>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</si>
  <si>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</si>
  <si>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</si>
  <si>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</si>
  <si>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</si>
  <si>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</si>
  <si>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</si>
  <si>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</si>
  <si>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</si>
  <si>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</si>
  <si>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</si>
  <si>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</si>
  <si>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</si>
  <si>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</si>
  <si>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</si>
  <si>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</si>
  <si>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</si>
  <si>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</si>
  <si>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</si>
  <si>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</si>
  <si>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</si>
  <si>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</si>
  <si>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</si>
  <si>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</si>
  <si>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</si>
  <si>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</si>
  <si>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</si>
  <si>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</si>
  <si>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</si>
  <si>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</si>
  <si>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</si>
  <si>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</si>
  <si>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</si>
  <si>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</si>
  <si>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</si>
  <si>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</si>
  <si>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</si>
  <si>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</si>
  <si>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</si>
  <si>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</si>
  <si>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</si>
  <si>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</si>
  <si>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</si>
  <si>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</si>
  <si>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</si>
  <si>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</si>
  <si>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</si>
  <si>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</si>
  <si>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</si>
  <si>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</si>
  <si>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</si>
  <si>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</si>
  <si>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</si>
  <si>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</si>
  <si>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</si>
  <si>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</si>
  <si>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</si>
  <si>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</si>
  <si>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</si>
  <si>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</si>
  <si>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</si>
  <si>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</si>
  <si>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</si>
  <si>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</si>
  <si>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</si>
  <si>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</si>
  <si>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</si>
  <si>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</si>
  <si>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</si>
  <si>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</si>
  <si>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</si>
  <si>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</si>
  <si>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</si>
  <si>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</si>
  <si>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</si>
  <si>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</si>
  <si>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</si>
  <si>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</si>
  <si>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</si>
  <si>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</si>
  <si>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</si>
  <si>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</si>
  <si>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</si>
  <si>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</si>
  <si>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</si>
  <si>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</si>
  <si>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</si>
  <si>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</si>
  <si>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</si>
  <si>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</si>
  <si>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</si>
  <si>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</si>
  <si>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</si>
  <si>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</si>
  <si>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</si>
  <si>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</si>
  <si>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</si>
  <si>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</si>
  <si>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</si>
  <si>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</si>
  <si>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</si>
  <si>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</si>
  <si>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</si>
  <si>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</si>
  <si>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</si>
  <si>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</si>
  <si>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</si>
  <si>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</si>
  <si>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</si>
  <si>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</si>
  <si>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</si>
  <si>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</si>
  <si>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</si>
  <si>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</si>
  <si>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</si>
  <si>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</si>
  <si>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</si>
  <si>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</si>
  <si>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</si>
  <si>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</si>
  <si>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</si>
  <si>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</si>
  <si>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</si>
  <si>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</si>
  <si>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</si>
  <si>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</si>
  <si>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</si>
  <si>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</si>
  <si>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</si>
  <si>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</si>
  <si>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</si>
  <si>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</si>
  <si>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</si>
  <si>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</si>
  <si>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</si>
  <si>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</si>
  <si>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</si>
  <si>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</si>
  <si>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</si>
  <si>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</si>
  <si>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</si>
  <si>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</si>
  <si>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</si>
  <si>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</si>
  <si>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</si>
  <si>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</si>
  <si>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</si>
  <si>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</si>
  <si>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</si>
  <si>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</si>
  <si>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</si>
  <si>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</si>
  <si>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</si>
  <si>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</si>
  <si>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</si>
  <si>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</si>
  <si>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</si>
  <si>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</si>
  <si>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</si>
  <si>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</si>
  <si>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</si>
  <si>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</si>
  <si>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</si>
  <si>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</si>
  <si>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</si>
  <si>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</si>
  <si>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</si>
  <si>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</si>
  <si>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</si>
  <si>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</si>
  <si>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</si>
  <si>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</si>
  <si>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</si>
  <si>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</si>
  <si>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</si>
  <si>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</si>
  <si>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</si>
  <si>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</si>
  <si>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</si>
  <si>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</si>
  <si>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</si>
  <si>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</si>
  <si>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</si>
  <si>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</si>
  <si>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</si>
  <si>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</si>
  <si>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</si>
  <si>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</si>
  <si>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</si>
  <si>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</si>
  <si>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</si>
  <si>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</si>
  <si>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</si>
  <si>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</si>
  <si>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</si>
  <si>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</si>
  <si>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</si>
  <si>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</si>
  <si>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</si>
  <si>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</si>
  <si>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</si>
  <si>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</si>
  <si>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</si>
  <si>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</si>
  <si>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</si>
  <si>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</si>
  <si>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</si>
  <si>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</si>
  <si>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</si>
  <si>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</si>
  <si>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</si>
  <si>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</si>
  <si>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</si>
  <si>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</si>
  <si>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</si>
  <si>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</si>
  <si>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</si>
  <si>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</si>
  <si>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</si>
  <si>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</si>
  <si>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</si>
  <si>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</si>
  <si>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</si>
  <si>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</si>
  <si>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</si>
  <si>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</si>
  <si>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</si>
  <si>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</si>
  <si>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</si>
  <si>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</si>
  <si>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</si>
  <si>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</si>
  <si>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</si>
  <si>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</si>
  <si>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</si>
  <si>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</si>
  <si>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</si>
  <si>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</si>
  <si>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</si>
  <si>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</si>
  <si>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</si>
  <si>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</si>
  <si>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</si>
  <si>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</si>
  <si>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</si>
  <si>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</si>
  <si>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</si>
  <si>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</si>
  <si>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</si>
  <si>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</si>
  <si>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</si>
  <si>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</si>
  <si>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</si>
  <si>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</si>
  <si>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</si>
  <si>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</si>
  <si>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</si>
  <si>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</si>
  <si>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</si>
  <si>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</si>
  <si>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</si>
  <si>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</si>
  <si>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</si>
  <si>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</si>
  <si>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</si>
  <si>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</si>
  <si>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</si>
  <si>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</si>
  <si>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</si>
  <si>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</si>
  <si>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</si>
  <si>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</si>
  <si>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</si>
  <si>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</si>
  <si>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</si>
  <si>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</si>
  <si>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</si>
  <si>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</si>
  <si>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</si>
  <si>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</si>
  <si>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</si>
  <si>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</si>
  <si>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</si>
  <si>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</si>
  <si>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</si>
  <si>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</si>
  <si>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</si>
  <si>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</si>
  <si>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</si>
  <si>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</si>
  <si>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</si>
  <si>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</si>
  <si>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</si>
  <si>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</si>
  <si>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</si>
  <si>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</si>
  <si>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</si>
  <si>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</si>
  <si>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</si>
  <si>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</si>
  <si>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</si>
  <si>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</si>
  <si>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</si>
  <si>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</si>
  <si>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</si>
  <si>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</si>
  <si>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</si>
  <si>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</si>
  <si>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</si>
  <si>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</si>
  <si>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</si>
  <si>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</si>
  <si>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</si>
  <si>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</si>
  <si>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</si>
  <si>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</si>
  <si>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</si>
  <si>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</si>
  <si>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</si>
  <si>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</si>
  <si>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</si>
  <si>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</si>
  <si>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</si>
  <si>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</si>
  <si>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</si>
  <si>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</si>
  <si>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</si>
  <si>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</si>
  <si>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</si>
  <si>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</si>
  <si>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</si>
  <si>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</si>
  <si>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</si>
  <si>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</si>
  <si>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</si>
  <si>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</si>
  <si>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</si>
  <si>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</si>
  <si>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</si>
  <si>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</si>
  <si>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</si>
  <si>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</si>
  <si>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</si>
  <si>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</si>
  <si>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</si>
  <si>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</si>
  <si>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</si>
  <si>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</si>
  <si>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</si>
  <si>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</si>
  <si>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</si>
  <si>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</si>
  <si>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</si>
  <si>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</si>
  <si>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</si>
  <si>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</si>
  <si>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</si>
  <si>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</si>
  <si>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</si>
  <si>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</si>
  <si>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</si>
  <si>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</si>
  <si>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</si>
  <si>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</si>
  <si>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</si>
  <si>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</si>
  <si>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</si>
  <si>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</si>
  <si>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</si>
  <si>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</si>
  <si>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</si>
  <si>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</si>
  <si>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</si>
  <si>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</si>
  <si>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</si>
  <si>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</si>
  <si>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</si>
  <si>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</si>
  <si>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</si>
  <si>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</si>
  <si>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</si>
  <si>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</si>
  <si>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</si>
  <si>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</si>
  <si>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</si>
  <si>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</si>
  <si>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</si>
  <si>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</si>
  <si>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</si>
  <si>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</si>
  <si>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</si>
  <si>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</si>
  <si>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</si>
  <si>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</si>
  <si>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</si>
  <si>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</si>
  <si>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</si>
  <si>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</si>
  <si>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</si>
  <si>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</si>
  <si>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</si>
  <si>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</si>
  <si>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</si>
  <si>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</si>
  <si>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</si>
  <si>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</si>
  <si>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</si>
  <si>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</si>
  <si>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</si>
  <si>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</si>
  <si>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</si>
  <si>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</si>
  <si>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</si>
  <si>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</si>
  <si>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</si>
  <si>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</si>
  <si>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</si>
  <si>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</si>
  <si>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</si>
  <si>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</si>
  <si>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</si>
  <si>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</si>
  <si>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</si>
  <si>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</si>
  <si>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</si>
  <si>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</si>
  <si>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</si>
  <si>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</si>
  <si>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</si>
  <si>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</si>
  <si>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</si>
  <si>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</si>
  <si>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</si>
  <si>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</si>
  <si>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</si>
  <si>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</si>
  <si>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</si>
  <si>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</si>
  <si>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</si>
  <si>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</si>
  <si>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</si>
  <si>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</si>
  <si>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</si>
  <si>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</si>
  <si>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</si>
  <si>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</si>
  <si>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</si>
  <si>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</si>
  <si>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</si>
  <si>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</si>
  <si>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</si>
  <si>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</si>
  <si>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</si>
  <si>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</si>
  <si>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</si>
  <si>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</si>
  <si>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</si>
  <si>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</si>
  <si>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</si>
  <si>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</si>
  <si>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</si>
  <si>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</si>
  <si>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</si>
  <si>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</si>
  <si>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</si>
  <si>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</si>
  <si>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</si>
  <si>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</si>
  <si>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</si>
  <si>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</si>
  <si>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</si>
  <si>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</si>
  <si>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</si>
  <si>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</si>
  <si>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</si>
  <si>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</si>
  <si>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</si>
  <si>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</si>
  <si>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</si>
  <si>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</si>
  <si>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</si>
  <si>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</si>
  <si>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</si>
  <si>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</si>
  <si>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</si>
  <si>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</si>
  <si>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</si>
  <si>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</si>
  <si>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</si>
  <si>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</si>
  <si>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</si>
  <si>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</si>
  <si>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</si>
  <si>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</si>
  <si>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</si>
  <si>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</si>
  <si>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</si>
  <si>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</si>
  <si>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</si>
  <si>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</si>
  <si>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</si>
  <si>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</si>
  <si>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</si>
  <si>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</si>
  <si>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</si>
  <si>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</si>
  <si>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</si>
  <si>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</si>
  <si>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</si>
  <si>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</si>
  <si>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</si>
  <si>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</si>
  <si>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</si>
  <si>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</si>
  <si>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</si>
  <si>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</si>
  <si>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</si>
  <si>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</si>
  <si>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</si>
  <si>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</si>
  <si>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</si>
  <si>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</si>
  <si>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</si>
  <si>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</si>
  <si>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</si>
  <si>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</si>
  <si>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</si>
  <si>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</si>
  <si>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</si>
  <si>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</si>
  <si>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</si>
  <si>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</si>
  <si>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</si>
  <si>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</si>
  <si>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</si>
  <si>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</si>
  <si>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</si>
  <si>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</si>
  <si>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</si>
  <si>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</si>
  <si>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</si>
  <si>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</si>
  <si>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</si>
  <si>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</si>
  <si>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</si>
  <si>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</si>
  <si>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</si>
  <si>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</si>
  <si>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</si>
  <si>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</si>
  <si>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</si>
  <si>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</si>
  <si>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</si>
  <si>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</si>
  <si>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</si>
  <si>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</si>
  <si>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</si>
  <si>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</si>
  <si>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</si>
  <si>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</si>
  <si>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</si>
  <si>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</si>
  <si>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</si>
  <si>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</si>
  <si>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</si>
  <si>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</si>
  <si>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</si>
  <si>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</si>
  <si>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</si>
  <si>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</si>
  <si>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</si>
  <si>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</si>
  <si>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</si>
  <si>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</si>
  <si>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</si>
  <si>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</si>
  <si>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</si>
  <si>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</si>
  <si>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</si>
  <si>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</si>
  <si>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</si>
  <si>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</si>
  <si>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</si>
  <si>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</si>
  <si>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</si>
  <si>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</si>
  <si>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</si>
  <si>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</si>
  <si>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</si>
  <si>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</si>
  <si>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</si>
  <si>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</si>
  <si>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</si>
  <si>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</si>
  <si>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</si>
  <si>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</si>
  <si>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</si>
  <si>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</si>
  <si>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</si>
  <si>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</si>
  <si>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</si>
  <si>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</si>
  <si>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</si>
  <si>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</si>
  <si>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</si>
  <si>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</si>
  <si>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</si>
  <si>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</si>
  <si>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</si>
  <si>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</si>
  <si>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</si>
  <si>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</si>
  <si>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</si>
  <si>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</si>
  <si>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</si>
  <si>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</si>
  <si>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</si>
  <si>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</si>
  <si>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</si>
  <si>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</si>
  <si>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</si>
  <si>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</si>
  <si>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</si>
  <si>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</si>
  <si>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</si>
  <si>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</si>
  <si>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</si>
  <si>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</si>
  <si>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</si>
  <si>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</si>
  <si>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</si>
  <si>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</si>
  <si>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</si>
  <si>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</si>
  <si>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</si>
  <si>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</si>
  <si>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</si>
  <si>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</si>
  <si>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</si>
  <si>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</si>
  <si>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</si>
  <si>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</si>
  <si>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</si>
  <si>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</si>
  <si>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</si>
  <si>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</si>
  <si>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</si>
  <si>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</si>
  <si>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</si>
  <si>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</si>
  <si>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</si>
  <si>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</si>
  <si>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</si>
  <si>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</si>
  <si>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</si>
  <si>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</si>
  <si>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</si>
  <si>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</si>
  <si>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</si>
  <si>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</si>
  <si>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</si>
  <si>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</si>
  <si>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</si>
  <si>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</si>
  <si>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</si>
  <si>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</si>
  <si>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</si>
  <si>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</si>
  <si>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</si>
  <si>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</si>
  <si>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</si>
  <si>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</si>
  <si>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</si>
  <si>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</si>
  <si>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</si>
  <si>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</si>
  <si>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</si>
  <si>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</si>
  <si>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</si>
  <si>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</si>
  <si>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</si>
  <si>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</si>
  <si>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</si>
  <si>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</si>
  <si>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</si>
  <si>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</si>
  <si>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</si>
  <si>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</si>
  <si>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</si>
  <si>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</si>
  <si>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</si>
  <si>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</si>
  <si>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</si>
  <si>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</si>
  <si>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</si>
  <si>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</si>
  <si>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</si>
  <si>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</si>
  <si>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</si>
  <si>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</si>
  <si>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</si>
  <si>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</si>
  <si>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</si>
  <si>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</si>
  <si>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</si>
  <si>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</si>
  <si>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</si>
  <si>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</si>
  <si>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</si>
  <si>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</si>
  <si>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</si>
  <si>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</si>
  <si>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</si>
  <si>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</si>
  <si>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</si>
  <si>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</si>
  <si>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</si>
  <si>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</si>
  <si>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</si>
  <si>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</si>
  <si>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</si>
  <si>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</si>
  <si>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</si>
  <si>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</si>
  <si>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</si>
  <si>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</si>
  <si>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</si>
  <si>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</si>
  <si>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</si>
  <si>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</si>
  <si>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</si>
  <si>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</si>
  <si>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</si>
  <si>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</si>
  <si>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</si>
  <si>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</si>
  <si>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</si>
  <si>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</si>
  <si>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</si>
  <si>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</si>
  <si>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</si>
  <si>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</si>
  <si>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</si>
  <si>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</si>
  <si>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</si>
  <si>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</si>
  <si>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</si>
  <si>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</si>
  <si>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</si>
  <si>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</si>
  <si>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</si>
  <si>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</si>
  <si>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</si>
  <si>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</si>
  <si>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</si>
  <si>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</si>
  <si>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</si>
  <si>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</si>
  <si>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</si>
  <si>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</si>
  <si>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</si>
  <si>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</si>
  <si>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</si>
  <si>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</si>
  <si>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</si>
  <si>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</si>
  <si>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</si>
  <si>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</si>
  <si>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</si>
  <si>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</si>
  <si>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</si>
  <si>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</si>
  <si>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</si>
  <si>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</si>
  <si>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</si>
  <si>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</si>
  <si>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</si>
  <si>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</si>
  <si>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</si>
  <si>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</si>
  <si>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</si>
  <si>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</si>
  <si>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</si>
  <si>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</si>
  <si>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</si>
  <si>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</si>
  <si>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</si>
  <si>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</si>
  <si>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</si>
  <si>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</si>
  <si>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</si>
  <si>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</si>
  <si>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</si>
  <si>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</si>
  <si>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</si>
  <si>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</si>
  <si>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</si>
  <si>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</si>
  <si>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</si>
  <si>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</si>
  <si>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</si>
  <si>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</si>
  <si>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</si>
  <si>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</si>
  <si>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</si>
  <si>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</si>
  <si>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</si>
  <si>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</si>
  <si>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</si>
  <si>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</si>
  <si>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</si>
  <si>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</si>
  <si>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</si>
  <si>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</si>
  <si>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</si>
  <si>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</si>
  <si>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</si>
  <si>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</si>
  <si>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</si>
  <si>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</si>
  <si>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</si>
  <si>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</si>
  <si>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</si>
  <si>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</si>
  <si>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</si>
  <si>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</si>
  <si>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</si>
  <si>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</si>
  <si>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</si>
  <si>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</si>
  <si>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</si>
  <si>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</si>
  <si>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</si>
  <si>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</si>
  <si>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</si>
  <si>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</si>
  <si>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</si>
  <si>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</si>
  <si>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</si>
  <si>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</si>
  <si>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</si>
  <si>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</si>
  <si>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</si>
  <si>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</si>
  <si>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</si>
  <si>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</si>
  <si>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</si>
  <si>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</si>
  <si>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</si>
  <si>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</si>
  <si>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</si>
  <si>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</si>
  <si>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</si>
  <si>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</si>
  <si>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</si>
  <si>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</si>
  <si>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</si>
  <si>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</si>
  <si>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</si>
  <si>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</si>
  <si>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</si>
  <si>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</si>
  <si>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</si>
  <si>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</si>
  <si>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</si>
  <si>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</si>
  <si>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</si>
  <si>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</si>
  <si>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</si>
  <si>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</si>
  <si>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</si>
  <si>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</si>
  <si>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</si>
  <si>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</si>
  <si>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</si>
  <si>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</si>
  <si>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</si>
  <si>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</si>
  <si>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</si>
  <si>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</si>
  <si>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</si>
  <si>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</si>
  <si>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</si>
  <si>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</si>
  <si>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</si>
  <si>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</si>
  <si>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</si>
  <si>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</si>
  <si>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</si>
  <si>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</si>
  <si>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</si>
  <si>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</si>
  <si>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</si>
  <si>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</si>
  <si>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</si>
  <si>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</si>
  <si>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</si>
  <si>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</si>
  <si>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</si>
  <si>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</si>
  <si>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</si>
  <si>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</si>
  <si>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</si>
  <si>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</si>
  <si>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</si>
  <si>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</si>
  <si>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</si>
  <si>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</si>
  <si>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</si>
  <si>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</si>
  <si>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</si>
  <si>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</si>
  <si>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</si>
  <si>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</si>
  <si>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</si>
  <si>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</si>
  <si>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</si>
  <si>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</si>
  <si>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</si>
  <si>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</si>
  <si>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</si>
  <si>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</si>
  <si>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</si>
  <si>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</si>
  <si>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</si>
  <si>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</si>
  <si>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</si>
  <si>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</si>
  <si>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</si>
  <si>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</si>
  <si>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</si>
  <si>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</si>
  <si>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</si>
  <si>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</si>
  <si>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</si>
  <si>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</si>
  <si>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</si>
  <si>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</si>
  <si>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</si>
  <si>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</si>
  <si>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</si>
  <si>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</si>
  <si>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</si>
  <si>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</si>
  <si>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</si>
  <si>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</si>
  <si>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</si>
  <si>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</si>
  <si>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</si>
  <si>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</si>
  <si>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</si>
  <si>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</si>
  <si>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</si>
  <si>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</si>
  <si>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</si>
  <si>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</si>
  <si>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</si>
  <si>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</si>
  <si>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</si>
  <si>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</si>
  <si>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</si>
  <si>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</si>
  <si>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</si>
  <si>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</si>
  <si>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</si>
  <si>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</si>
  <si>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</si>
  <si>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</si>
  <si>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</si>
  <si>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</si>
  <si>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</si>
  <si>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</si>
  <si>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</si>
  <si>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</si>
  <si>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</si>
  <si>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</si>
  <si>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</si>
  <si>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</si>
  <si>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</si>
  <si>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</si>
  <si>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</si>
  <si>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</si>
  <si>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</si>
  <si>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</si>
  <si>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</si>
  <si>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</si>
  <si>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</si>
  <si>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</si>
  <si>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</si>
  <si>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</si>
  <si>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</si>
  <si>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</si>
  <si>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</si>
  <si>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</si>
  <si>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</si>
  <si>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</si>
  <si>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</si>
  <si>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</si>
  <si>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</si>
  <si>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</si>
  <si>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</si>
  <si>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</si>
  <si>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</si>
  <si>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</si>
  <si>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</si>
  <si>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</si>
  <si>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</si>
  <si>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</si>
  <si>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</si>
  <si>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</si>
  <si>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</si>
  <si>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</si>
  <si>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</si>
  <si>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</si>
  <si>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</si>
  <si>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</si>
  <si>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</si>
  <si>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</si>
  <si>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</si>
  <si>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</si>
  <si>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</si>
  <si>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</si>
  <si>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</si>
  <si>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</si>
  <si>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</si>
  <si>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</si>
  <si>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</si>
  <si>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</si>
  <si>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</si>
  <si>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</si>
  <si>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</si>
  <si>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</si>
  <si>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</si>
  <si>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</si>
  <si>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</si>
  <si>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</si>
  <si>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</si>
  <si>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</si>
  <si>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</si>
  <si>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</si>
  <si>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</si>
  <si>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</si>
  <si>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</si>
  <si>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</si>
  <si>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</si>
  <si>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</si>
  <si>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</si>
  <si>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</si>
  <si>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</si>
  <si>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</si>
  <si>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</si>
  <si>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</si>
  <si>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</si>
  <si>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</si>
  <si>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</si>
  <si>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</si>
  <si>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</si>
  <si>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</si>
  <si>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</si>
  <si>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</si>
  <si>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</si>
  <si>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</si>
  <si>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</si>
  <si>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</si>
  <si>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</si>
  <si>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</si>
  <si>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</si>
  <si>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</si>
  <si>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</si>
  <si>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</si>
  <si>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</si>
  <si>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</si>
  <si>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</si>
  <si>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</si>
  <si>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</si>
  <si>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</si>
  <si>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</si>
  <si>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</si>
  <si>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</si>
  <si>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</si>
  <si>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</si>
  <si>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</si>
  <si>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</si>
  <si>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</si>
  <si>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</si>
  <si>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</si>
  <si>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</si>
  <si>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</si>
  <si>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</si>
  <si>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</si>
  <si>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</si>
  <si>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</si>
  <si>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</si>
  <si>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</si>
  <si>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</si>
  <si>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</si>
  <si>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</si>
  <si>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</si>
  <si>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</si>
  <si>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</si>
  <si>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</si>
  <si>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</si>
  <si>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</si>
  <si>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</si>
  <si>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</si>
  <si>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</si>
  <si>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</si>
  <si>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</si>
  <si>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</si>
  <si>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</si>
  <si>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</si>
  <si>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</si>
  <si>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</si>
  <si>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</si>
  <si>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</si>
  <si>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</si>
  <si>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</si>
  <si>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</si>
  <si>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</si>
  <si>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</si>
  <si>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</si>
  <si>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</si>
  <si>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</si>
  <si>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</si>
  <si>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</si>
  <si>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</si>
  <si>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</si>
  <si>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</si>
  <si>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</si>
  <si>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</si>
  <si>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</si>
  <si>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</si>
  <si>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</si>
  <si>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</si>
  <si>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</si>
  <si>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</si>
  <si>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</si>
  <si>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</si>
  <si>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</si>
  <si>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</si>
  <si>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</si>
  <si>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</si>
  <si>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</si>
  <si>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</si>
  <si>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</si>
  <si>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</si>
  <si>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</si>
  <si>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</si>
  <si>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</si>
  <si>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</si>
  <si>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</si>
  <si>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</si>
  <si>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</si>
  <si>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</si>
  <si>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</si>
  <si>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</si>
  <si>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</si>
  <si>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</si>
  <si>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</si>
  <si>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</si>
  <si>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</si>
  <si>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</si>
  <si>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</si>
  <si>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</si>
  <si>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</si>
  <si>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</si>
  <si>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</si>
  <si>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</si>
  <si>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</si>
  <si>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</si>
  <si>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</si>
  <si>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</si>
  <si>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</si>
  <si>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</si>
  <si>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</si>
  <si>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</si>
  <si>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</si>
  <si>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</si>
  <si>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</si>
  <si>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</si>
  <si>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</si>
  <si>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</si>
  <si>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</si>
  <si>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</si>
  <si>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</si>
  <si>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</si>
  <si>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</si>
  <si>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</si>
  <si>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</si>
  <si>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</si>
  <si>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</si>
  <si>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</si>
  <si>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</si>
  <si>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</si>
  <si>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</si>
  <si>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</si>
  <si>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</si>
  <si>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</si>
  <si>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</si>
  <si>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</si>
  <si>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</si>
  <si>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</si>
  <si>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</si>
  <si>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</si>
  <si>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</si>
  <si>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</si>
  <si>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</si>
  <si>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</si>
  <si>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</si>
  <si>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</si>
  <si>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</si>
  <si>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</si>
  <si>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</si>
  <si>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</si>
  <si>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</si>
  <si>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</si>
  <si>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</si>
  <si>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</si>
  <si>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</si>
  <si>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</si>
  <si>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</si>
  <si>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</si>
  <si>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</si>
  <si>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</si>
  <si>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</si>
  <si>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</si>
  <si>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</si>
  <si>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</si>
  <si>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</si>
  <si>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</si>
  <si>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</si>
  <si>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</si>
  <si>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</si>
  <si>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</si>
  <si>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</si>
  <si>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</si>
  <si>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</si>
  <si>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</si>
  <si>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</si>
  <si>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</si>
  <si>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</si>
  <si>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</si>
  <si>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</si>
  <si>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</si>
  <si>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</si>
  <si>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</si>
  <si>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</si>
  <si>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</si>
  <si>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</si>
  <si>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</si>
  <si>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</si>
  <si>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</si>
  <si>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</si>
  <si>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</si>
  <si>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</si>
  <si>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</si>
  <si>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</si>
  <si>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</si>
  <si>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</si>
  <si>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</si>
  <si>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</si>
  <si>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</si>
  <si>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</si>
  <si>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</si>
  <si>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</si>
  <si>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</si>
  <si>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</si>
  <si>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</si>
  <si>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</si>
  <si>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</si>
  <si>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</si>
  <si>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</si>
  <si>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</si>
  <si>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</si>
  <si>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</si>
  <si>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</si>
  <si>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</si>
  <si>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</si>
  <si>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</si>
  <si>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</si>
  <si>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</si>
  <si>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</si>
  <si>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</si>
  <si>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</si>
  <si>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</si>
  <si>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</si>
  <si>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</si>
  <si>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</si>
  <si>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</si>
  <si>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</si>
  <si>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</si>
  <si>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</si>
  <si>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</si>
  <si>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</si>
  <si>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</si>
  <si>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</si>
  <si>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</si>
  <si>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</si>
  <si>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</si>
  <si>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</si>
  <si>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</si>
  <si>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</si>
  <si>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</si>
  <si>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</si>
  <si>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</si>
  <si>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</si>
  <si>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</si>
  <si>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</si>
  <si>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</si>
  <si>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</si>
  <si>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</si>
  <si>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</si>
  <si>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</si>
  <si>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</si>
  <si>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</si>
  <si>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</si>
  <si>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</si>
  <si>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</si>
  <si>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</si>
  <si>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</si>
  <si>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</si>
  <si>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</si>
  <si>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</si>
  <si>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</si>
  <si>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</si>
  <si>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</si>
  <si>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</si>
  <si>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</si>
  <si>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</si>
  <si>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</si>
  <si>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</si>
  <si>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</si>
  <si>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</si>
  <si>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</si>
  <si>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</si>
  <si>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</si>
  <si>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</si>
  <si>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</si>
  <si>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</si>
  <si>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</si>
  <si>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</si>
  <si>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</si>
  <si>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</si>
  <si>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</si>
  <si>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</si>
  <si>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</si>
  <si>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</si>
  <si>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</si>
  <si>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</si>
  <si>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</si>
  <si>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</si>
  <si>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</si>
  <si>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</si>
  <si>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</si>
  <si>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</si>
  <si>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</si>
  <si>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</si>
  <si>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</si>
  <si>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</si>
  <si>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</si>
  <si>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</si>
  <si>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</si>
  <si>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</si>
  <si>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</si>
  <si>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</si>
  <si>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</si>
  <si>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</si>
  <si>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</si>
  <si>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</si>
  <si>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</si>
  <si>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</si>
  <si>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</si>
  <si>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</si>
  <si>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</si>
  <si>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</si>
  <si>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</si>
  <si>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</si>
  <si>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</si>
  <si>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</si>
  <si>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</si>
  <si>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</si>
  <si>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</si>
  <si>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</si>
  <si>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</si>
  <si>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</si>
  <si>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</si>
  <si>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</si>
  <si>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</si>
  <si>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</si>
  <si>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</si>
  <si>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</si>
  <si>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</si>
  <si>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</si>
  <si>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</si>
  <si>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</si>
  <si>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</si>
  <si>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</si>
  <si>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</si>
  <si>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</si>
  <si>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</si>
  <si>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</si>
  <si>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</si>
  <si>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</si>
  <si>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</si>
  <si>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</si>
  <si>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</si>
  <si>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</si>
  <si>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</si>
  <si>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</si>
  <si>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</si>
  <si>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</si>
  <si>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</si>
  <si>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</si>
  <si>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</si>
  <si>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</si>
  <si>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</si>
  <si>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</si>
  <si>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</si>
  <si>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</si>
  <si>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</si>
  <si>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</si>
  <si>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</si>
  <si>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</si>
  <si>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</si>
  <si>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</si>
  <si>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</si>
  <si>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</si>
  <si>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</si>
  <si>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</si>
  <si>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</si>
  <si>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</si>
  <si>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</si>
  <si>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</si>
  <si>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</si>
  <si>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</si>
  <si>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</si>
  <si>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</si>
  <si>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</si>
  <si>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</si>
  <si>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</si>
  <si>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</si>
  <si>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</si>
  <si>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</si>
  <si>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</si>
  <si>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</si>
  <si>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</si>
  <si>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</si>
  <si>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</si>
  <si>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</si>
  <si>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</si>
  <si>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</si>
  <si>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</si>
  <si>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</si>
  <si>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</si>
  <si>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</si>
  <si>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</si>
  <si>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</si>
  <si>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</si>
  <si>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</si>
  <si>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</si>
  <si>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</si>
  <si>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</si>
  <si>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</si>
  <si>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</si>
  <si>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</si>
  <si>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</si>
  <si>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</si>
  <si>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</si>
  <si>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</si>
  <si>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</si>
  <si>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</si>
  <si>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</si>
  <si>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</si>
  <si>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</si>
  <si>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</si>
  <si>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</si>
  <si>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</si>
  <si>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</si>
  <si>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</si>
  <si>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</si>
  <si>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</si>
  <si>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</si>
  <si>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</si>
  <si>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</si>
  <si>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</si>
  <si>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</si>
  <si>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</si>
  <si>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</si>
  <si>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</si>
  <si>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</si>
  <si>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</si>
  <si>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</si>
  <si>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</si>
  <si>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</si>
  <si>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</si>
  <si>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</si>
  <si>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</si>
  <si>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</si>
  <si>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</si>
  <si>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</si>
  <si>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</si>
  <si>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</si>
  <si>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</si>
  <si>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</si>
  <si>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</si>
  <si>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</si>
  <si>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</si>
  <si>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</si>
  <si>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</si>
  <si>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</si>
  <si>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</si>
  <si>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</si>
  <si>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</si>
  <si>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</si>
  <si>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</si>
  <si>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</si>
  <si>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</si>
  <si>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</si>
  <si>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</si>
  <si>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</si>
  <si>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</si>
  <si>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</si>
  <si>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</si>
  <si>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</si>
  <si>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</si>
  <si>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</si>
  <si>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</si>
  <si>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</si>
  <si>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</si>
  <si>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</si>
  <si>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</si>
  <si>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</si>
  <si>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</si>
  <si>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</si>
  <si>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</si>
  <si>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</si>
  <si>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</si>
  <si>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</si>
  <si>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</si>
  <si>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</si>
  <si>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</si>
  <si>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</si>
  <si>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</si>
  <si>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</si>
  <si>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</si>
  <si>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</si>
  <si>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</si>
  <si>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</si>
  <si>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</si>
  <si>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</si>
  <si>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</si>
  <si>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</si>
  <si>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</si>
  <si>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</si>
  <si>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</si>
  <si>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</si>
  <si>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</si>
  <si>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</si>
  <si>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</si>
  <si>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</si>
  <si>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</si>
  <si>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</si>
  <si>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</si>
  <si>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</si>
  <si>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</si>
  <si>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</si>
  <si>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</si>
  <si>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</si>
  <si>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</si>
  <si>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</si>
  <si>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</si>
  <si>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</si>
  <si>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</si>
  <si>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</si>
  <si>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</si>
  <si>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</si>
  <si>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</si>
  <si>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</si>
  <si>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</si>
  <si>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</si>
  <si>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</si>
  <si>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</si>
  <si>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</si>
  <si>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</si>
  <si>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</si>
  <si>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</si>
  <si>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</si>
  <si>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</si>
  <si>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</si>
  <si>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</si>
  <si>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</si>
  <si>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</si>
  <si>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</si>
  <si>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</si>
  <si>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</si>
  <si>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</si>
  <si>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</si>
  <si>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</si>
  <si>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</si>
  <si>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</si>
  <si>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</si>
  <si>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</si>
  <si>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</si>
  <si>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</si>
  <si>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</si>
  <si>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</si>
  <si>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</si>
  <si>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</si>
  <si>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</si>
  <si>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</si>
  <si>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</si>
  <si>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</si>
  <si>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</si>
  <si>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</si>
  <si>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</si>
  <si>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</si>
  <si>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</si>
  <si>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</si>
  <si>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</si>
  <si>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</si>
  <si>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</si>
  <si>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</si>
  <si>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</si>
  <si>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</si>
  <si>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</si>
  <si>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</si>
  <si>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</si>
  <si>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</si>
  <si>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</si>
  <si>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</si>
  <si>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</si>
  <si>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</si>
  <si>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</si>
  <si>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</si>
  <si>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</si>
  <si>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</si>
  <si>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</si>
  <si>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</si>
  <si>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</si>
  <si>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</si>
  <si>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</si>
  <si>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</si>
  <si>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</si>
  <si>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</si>
  <si>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</si>
  <si>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</si>
  <si>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</si>
  <si>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</si>
  <si>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</si>
  <si>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</si>
  <si>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</si>
  <si>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</si>
  <si>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</si>
  <si>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</si>
  <si>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</si>
  <si>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</si>
  <si>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</si>
  <si>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</si>
  <si>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</si>
  <si>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</si>
  <si>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</si>
  <si>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</si>
  <si>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</si>
  <si>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</si>
  <si>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</si>
  <si>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</si>
  <si>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</si>
  <si>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</si>
  <si>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</si>
  <si>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</si>
  <si>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</si>
  <si>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</si>
  <si>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</si>
  <si>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</si>
  <si>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</si>
  <si>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</si>
  <si>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</si>
  <si>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</si>
  <si>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</si>
  <si>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</si>
  <si>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</si>
  <si>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</si>
  <si>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</si>
  <si>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</si>
  <si>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</si>
  <si>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</si>
  <si>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</si>
  <si>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</si>
  <si>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</si>
  <si>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</si>
  <si>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</si>
  <si>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</si>
  <si>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</si>
  <si>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</si>
  <si>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</si>
  <si>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</si>
  <si>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</si>
  <si>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</si>
  <si>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</si>
  <si>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</si>
  <si>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</si>
  <si>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</si>
  <si>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</si>
  <si>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</si>
  <si>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</si>
  <si>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</si>
  <si>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</si>
  <si>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</si>
  <si>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</si>
  <si>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</si>
  <si>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</si>
  <si>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</si>
  <si>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</si>
  <si>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</si>
  <si>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</si>
  <si>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</si>
  <si>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</si>
  <si>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</si>
  <si>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</si>
  <si>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</si>
  <si>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</si>
  <si>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</si>
  <si>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</si>
  <si>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</si>
  <si>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</si>
  <si>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</si>
  <si>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</si>
  <si>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</si>
  <si>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</si>
  <si>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</si>
  <si>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</si>
  <si>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</si>
  <si>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</si>
  <si>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</si>
  <si>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</si>
  <si>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</si>
  <si>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</si>
  <si>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</si>
  <si>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</si>
  <si>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</si>
  <si>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</si>
  <si>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</si>
  <si>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</si>
  <si>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</si>
  <si>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</si>
  <si>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</si>
  <si>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</si>
  <si>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</si>
  <si>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</si>
  <si>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</si>
  <si>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</si>
  <si>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</si>
  <si>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</si>
  <si>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</si>
  <si>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</si>
  <si>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</si>
  <si>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</si>
  <si>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</si>
  <si>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</si>
  <si>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</si>
  <si>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</si>
  <si>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</si>
  <si>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</si>
  <si>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</si>
  <si>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</si>
  <si>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</si>
  <si>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</si>
  <si>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</si>
  <si>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</si>
  <si>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</si>
  <si>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</si>
  <si>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</si>
  <si>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</si>
  <si>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</si>
  <si>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</si>
  <si>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</si>
  <si>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</si>
  <si>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</si>
  <si>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</si>
  <si>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</si>
  <si>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</si>
  <si>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</si>
  <si>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</si>
  <si>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</si>
  <si>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</si>
  <si>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</si>
  <si>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</si>
  <si>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</si>
  <si>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</si>
  <si>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</si>
  <si>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</si>
  <si>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</si>
  <si>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</si>
  <si>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</si>
  <si>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</si>
  <si>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</si>
  <si>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</si>
  <si>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</si>
  <si>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</si>
  <si>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</si>
  <si>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</si>
  <si>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</si>
  <si>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</si>
  <si>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</si>
  <si>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</si>
  <si>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</si>
  <si>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</si>
  <si>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</si>
  <si>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</si>
  <si>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</si>
  <si>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</si>
  <si>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</si>
  <si>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</si>
  <si>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</si>
  <si>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</si>
  <si>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</si>
  <si>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</si>
  <si>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</si>
  <si>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</si>
  <si>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</si>
  <si>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</si>
  <si>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</si>
  <si>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</si>
  <si>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</si>
  <si>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</si>
  <si>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</si>
  <si>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</si>
  <si>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</si>
  <si>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</si>
  <si>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</si>
  <si>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</si>
  <si>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</si>
  <si>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</si>
  <si>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</si>
  <si>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</si>
  <si>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</si>
  <si>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</si>
  <si>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</si>
  <si>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</si>
  <si>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</si>
  <si>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</si>
  <si>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</si>
  <si>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</si>
  <si>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</si>
  <si>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</si>
  <si>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</si>
  <si>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</si>
  <si>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</si>
  <si>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</si>
  <si>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</si>
  <si>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</si>
  <si>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</si>
  <si>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</si>
  <si>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</si>
  <si>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</si>
  <si>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</si>
  <si>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</si>
  <si>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</si>
  <si>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</si>
  <si>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</si>
  <si>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</si>
  <si>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</si>
  <si>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</si>
  <si>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</si>
  <si>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</si>
  <si>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</si>
  <si>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</si>
  <si>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</si>
  <si>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</si>
  <si>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</si>
  <si>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</si>
  <si>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</si>
  <si>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</si>
  <si>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</si>
  <si>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</si>
  <si>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</si>
  <si>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</si>
  <si>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</si>
  <si>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</si>
  <si>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</si>
  <si>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</si>
  <si>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</si>
  <si>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</si>
  <si>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</si>
  <si>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</si>
  <si>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</si>
  <si>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</si>
  <si>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</si>
  <si>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</si>
  <si>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</si>
  <si>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</si>
  <si>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</si>
  <si>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</si>
  <si>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</si>
  <si>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</si>
  <si>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</si>
  <si>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</si>
  <si>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</si>
  <si>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</si>
  <si>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</si>
  <si>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</si>
  <si>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</si>
  <si>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</si>
  <si>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</si>
  <si>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</si>
  <si>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</si>
  <si>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</si>
  <si>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</si>
  <si>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</si>
  <si>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</si>
  <si>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</si>
  <si>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</si>
  <si>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</si>
  <si>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</si>
  <si>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</si>
  <si>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</si>
  <si>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</si>
  <si>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</si>
  <si>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</si>
  <si>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</si>
  <si>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</si>
  <si>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</si>
  <si>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</si>
  <si>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</si>
  <si>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</si>
  <si>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</si>
  <si>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</si>
  <si>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</si>
  <si>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</si>
  <si>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</si>
  <si>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</si>
  <si>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</si>
  <si>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</si>
  <si>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</si>
  <si>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</si>
  <si>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</si>
  <si>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</si>
  <si>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</si>
  <si>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</si>
  <si>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</si>
  <si>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</si>
  <si>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</si>
  <si>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</si>
  <si>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</si>
  <si>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</si>
  <si>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</si>
  <si>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</si>
  <si>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</si>
  <si>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</si>
  <si>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</si>
  <si>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</si>
  <si>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</si>
  <si>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</si>
  <si>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</si>
  <si>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</si>
  <si>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</si>
  <si>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</si>
  <si>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</si>
  <si>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</si>
  <si>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</si>
  <si>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</si>
  <si>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</si>
  <si>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</si>
  <si>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</si>
  <si>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</si>
  <si>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</si>
  <si>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</si>
  <si>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</si>
  <si>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</si>
  <si>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</si>
  <si>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</si>
  <si>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</si>
  <si>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</si>
  <si>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</si>
  <si>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</si>
  <si>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</si>
  <si>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</si>
  <si>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</si>
  <si>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</si>
  <si>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</si>
  <si>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</si>
  <si>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</si>
  <si>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</si>
  <si>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</si>
  <si>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</si>
  <si>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</si>
  <si>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</si>
  <si>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</si>
  <si>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</si>
  <si>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</si>
  <si>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</si>
  <si>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</si>
  <si>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</si>
  <si>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</si>
  <si>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</si>
  <si>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</si>
  <si>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</si>
  <si>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</si>
  <si>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</si>
  <si>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</si>
  <si>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</si>
  <si>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</si>
  <si>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</si>
  <si>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</si>
  <si>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</si>
  <si>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</si>
  <si>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</si>
  <si>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</si>
  <si>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</si>
  <si>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</si>
  <si>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</si>
  <si>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</si>
  <si>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</si>
  <si>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</si>
  <si>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</si>
  <si>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</si>
  <si>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</si>
  <si>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</si>
  <si>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</si>
  <si>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</si>
  <si>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</si>
  <si>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</si>
  <si>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</si>
  <si>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</si>
  <si>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</si>
  <si>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</si>
  <si>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</si>
  <si>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</si>
  <si>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</si>
  <si>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</si>
  <si>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</si>
  <si>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</si>
  <si>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</si>
  <si>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</si>
  <si>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</si>
  <si>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</si>
  <si>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</si>
  <si>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</si>
  <si>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</si>
  <si>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</si>
  <si>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</si>
  <si>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</si>
  <si>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</si>
  <si>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</si>
  <si>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</si>
  <si>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</si>
  <si>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</si>
  <si>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</si>
  <si>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</si>
  <si>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</si>
  <si>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</si>
  <si>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</si>
  <si>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</si>
  <si>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</si>
  <si>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</si>
  <si>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</si>
  <si>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</si>
  <si>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</si>
  <si>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</si>
  <si>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</si>
  <si>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</si>
  <si>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</si>
  <si>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</si>
  <si>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</si>
  <si>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</si>
  <si>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</si>
  <si>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</si>
  <si>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</si>
  <si>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</si>
  <si>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</si>
  <si>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</si>
  <si>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</si>
  <si>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</si>
  <si>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</si>
  <si>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</si>
  <si>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</si>
  <si>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</si>
  <si>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</si>
  <si>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</si>
  <si>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</si>
  <si>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</si>
  <si>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</si>
  <si>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</si>
  <si>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</si>
  <si>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</si>
  <si>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</si>
  <si>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</si>
  <si>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</si>
  <si>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</si>
  <si>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</si>
  <si>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</si>
  <si>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</si>
  <si>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</si>
  <si>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</si>
  <si>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</si>
  <si>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</si>
  <si>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</si>
  <si>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</si>
  <si>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</si>
  <si>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</si>
  <si>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</si>
  <si>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</si>
  <si>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</si>
  <si>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</si>
  <si>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</si>
  <si>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</si>
  <si>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</si>
  <si>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</si>
  <si>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</si>
  <si>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</si>
  <si>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</si>
  <si>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</si>
  <si>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</si>
  <si>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</si>
  <si>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</si>
  <si>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</si>
  <si>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</si>
  <si>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</si>
  <si>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</si>
  <si>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</si>
  <si>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</si>
  <si>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</si>
  <si>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</si>
  <si>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</si>
  <si>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</si>
  <si>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</si>
  <si>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</si>
  <si>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</si>
  <si>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</si>
  <si>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</si>
  <si>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</si>
  <si>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</si>
  <si>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</si>
  <si>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</si>
  <si>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</si>
  <si>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</si>
  <si>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</si>
  <si>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</si>
  <si>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</si>
  <si>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</si>
  <si>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</si>
  <si>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</si>
  <si>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</si>
  <si>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</si>
  <si>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</si>
  <si>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</si>
  <si>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</si>
  <si>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</si>
  <si>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</si>
  <si>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</si>
  <si>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</si>
  <si>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</si>
  <si>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</si>
  <si>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</si>
  <si>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</si>
  <si>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</si>
  <si>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</si>
  <si>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</si>
  <si>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</si>
  <si>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</si>
  <si>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</si>
  <si>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</si>
  <si>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</si>
  <si>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</si>
  <si>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</si>
  <si>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</si>
  <si>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</si>
  <si>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</si>
  <si>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</si>
  <si>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</si>
  <si>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</si>
  <si>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</si>
  <si>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</si>
  <si>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</si>
  <si>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</si>
  <si>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</si>
  <si>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</si>
  <si>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</si>
  <si>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</si>
  <si>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</si>
  <si>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</si>
  <si>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</si>
  <si>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</si>
  <si>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</si>
  <si>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</si>
  <si>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</si>
  <si>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</si>
  <si>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</si>
  <si>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</si>
  <si>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</si>
  <si>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</si>
  <si>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</si>
  <si>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</si>
  <si>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</si>
  <si>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</si>
  <si>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</si>
  <si>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</si>
  <si>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</si>
  <si>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</si>
  <si>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</si>
  <si>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</si>
  <si>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</si>
  <si>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</si>
  <si>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</si>
  <si>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</si>
  <si>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</si>
  <si>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</si>
  <si>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</si>
  <si>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</si>
  <si>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</si>
  <si>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</si>
  <si>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</si>
  <si>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</si>
  <si>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</si>
  <si>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</si>
  <si>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</si>
  <si>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</si>
  <si>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</si>
  <si>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</si>
  <si>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</si>
  <si>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</si>
  <si>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</si>
  <si>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</si>
  <si>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</si>
  <si>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</si>
  <si>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</si>
  <si>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</si>
  <si>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</si>
  <si>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</si>
  <si>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</si>
  <si>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</si>
  <si>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</si>
  <si>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</si>
  <si>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</si>
  <si>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</si>
  <si>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</si>
  <si>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</si>
  <si>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</si>
  <si>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</si>
  <si>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</si>
  <si>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</si>
  <si>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</si>
  <si>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</si>
  <si>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</si>
  <si>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</si>
  <si>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</si>
  <si>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</si>
  <si>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</si>
  <si>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</si>
  <si>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</si>
  <si>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</si>
  <si>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</si>
  <si>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</si>
  <si>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</si>
  <si>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</si>
  <si>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</si>
  <si>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</si>
  <si>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</si>
  <si>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</si>
  <si>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</si>
  <si>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</si>
  <si>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</si>
  <si>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</si>
  <si>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</si>
  <si>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</si>
  <si>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</si>
  <si>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</si>
  <si>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</si>
  <si>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</si>
  <si>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</si>
  <si>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</si>
  <si>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</si>
  <si>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</si>
  <si>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</si>
  <si>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</si>
  <si>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</si>
  <si>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</si>
  <si>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</si>
  <si>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</si>
  <si>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</si>
  <si>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</si>
  <si>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</si>
  <si>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</si>
  <si>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</si>
  <si>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</si>
  <si>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</si>
  <si>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</si>
  <si>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</si>
  <si>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</si>
  <si>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</si>
  <si>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</si>
  <si>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</si>
  <si>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</si>
  <si>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</si>
  <si>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</si>
  <si>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</si>
  <si>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</si>
  <si>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</si>
  <si>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</si>
  <si>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</si>
  <si>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</si>
  <si>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</si>
  <si>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</si>
  <si>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</si>
  <si>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</si>
  <si>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</si>
  <si>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</si>
  <si>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</si>
  <si>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</si>
  <si>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</si>
  <si>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</si>
  <si>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</si>
  <si>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</si>
  <si>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</si>
  <si>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</si>
  <si>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</si>
  <si>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</si>
  <si>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</si>
  <si>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</si>
  <si>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</si>
  <si>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</si>
  <si>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</si>
  <si>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</si>
  <si>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</si>
  <si>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</si>
  <si>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</si>
  <si>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</si>
  <si>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</si>
  <si>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</si>
  <si>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</si>
  <si>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</si>
  <si>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</si>
  <si>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</si>
  <si>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</si>
  <si>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</si>
  <si>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</si>
  <si>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</si>
  <si>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</si>
  <si>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</si>
  <si>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</si>
  <si>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</si>
  <si>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</si>
  <si>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</si>
  <si>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</si>
  <si>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</si>
  <si>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</si>
  <si>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</si>
  <si>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</si>
  <si>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</si>
  <si>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</si>
  <si>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</si>
  <si>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</si>
  <si>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</si>
  <si>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</si>
  <si>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</si>
  <si>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</si>
  <si>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</si>
  <si>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</si>
  <si>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</si>
  <si>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</si>
  <si>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</si>
  <si>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</si>
  <si>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</si>
  <si>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</si>
  <si>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</si>
  <si>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</si>
  <si>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</si>
  <si>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</si>
  <si>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</si>
  <si>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</si>
  <si>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</si>
  <si>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</si>
  <si>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</si>
  <si>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</si>
  <si>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</si>
  <si>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</si>
  <si>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</si>
  <si>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</si>
  <si>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</si>
  <si>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</si>
  <si>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</si>
  <si>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</si>
  <si>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</si>
  <si>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</si>
  <si>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</si>
  <si>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</si>
  <si>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</si>
  <si>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</si>
  <si>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</si>
  <si>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</si>
  <si>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</si>
  <si>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</si>
  <si>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</si>
  <si>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</si>
  <si>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</si>
  <si>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</si>
  <si>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</si>
  <si>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</si>
  <si>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</si>
  <si>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</si>
  <si>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</si>
  <si>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</si>
  <si>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</si>
  <si>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</si>
  <si>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</si>
  <si>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</si>
  <si>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</si>
  <si>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</si>
  <si>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</si>
  <si>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</si>
  <si>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</si>
  <si>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</si>
  <si>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</si>
  <si>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</si>
  <si>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</si>
  <si>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</si>
  <si>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</si>
  <si>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</si>
  <si>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</si>
  <si>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</si>
  <si>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</si>
  <si>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</si>
  <si>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</si>
  <si>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</si>
  <si>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</si>
  <si>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</si>
  <si>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</si>
  <si>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</si>
  <si>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</si>
  <si>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</si>
  <si>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</si>
  <si>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</si>
  <si>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</si>
  <si>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</si>
  <si>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</si>
  <si>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</si>
  <si>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</si>
  <si>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</si>
  <si>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</si>
  <si>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</si>
  <si>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</si>
  <si>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</si>
  <si>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</si>
  <si>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</si>
  <si>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</si>
  <si>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</si>
  <si>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</si>
  <si>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</si>
  <si>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</si>
  <si>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</si>
  <si>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</si>
  <si>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</si>
  <si>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</si>
  <si>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</si>
  <si>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</si>
  <si>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</si>
  <si>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</si>
  <si>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</si>
  <si>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</si>
  <si>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</si>
  <si>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</si>
  <si>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</si>
  <si>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</si>
  <si>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</si>
  <si>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</si>
  <si>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</si>
  <si>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</si>
  <si>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</si>
  <si>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</si>
  <si>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</si>
  <si>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</si>
  <si>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</si>
  <si>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</si>
  <si>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</si>
  <si>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</si>
  <si>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</si>
  <si>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</si>
  <si>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</si>
  <si>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</si>
  <si>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</si>
  <si>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</si>
  <si>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</si>
  <si>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</si>
  <si>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</si>
  <si>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</si>
  <si>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</si>
  <si>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</si>
  <si>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</si>
  <si>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</si>
  <si>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</si>
  <si>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</si>
  <si>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</si>
  <si>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</si>
  <si>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</si>
  <si>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</si>
  <si>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</si>
  <si>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</si>
  <si>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</si>
  <si>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</si>
  <si>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</si>
  <si>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</si>
  <si>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</si>
  <si>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</si>
  <si>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</si>
  <si>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</si>
  <si>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</si>
  <si>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</si>
  <si>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</si>
  <si>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</si>
  <si>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</si>
  <si>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</si>
  <si>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</si>
  <si>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</si>
  <si>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</si>
  <si>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</si>
  <si>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</si>
  <si>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</si>
  <si>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</si>
  <si>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</si>
  <si>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</si>
  <si>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</si>
  <si>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</si>
  <si>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</si>
  <si>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</si>
  <si>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</si>
  <si>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</si>
  <si>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</si>
  <si>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</si>
  <si>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</si>
  <si>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</si>
  <si>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</si>
  <si>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</si>
  <si>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</si>
  <si>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</si>
  <si>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</si>
  <si>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</si>
  <si>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</si>
  <si>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</si>
  <si>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</si>
  <si>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</si>
  <si>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</si>
  <si>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</si>
  <si>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</si>
  <si>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</si>
  <si>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</si>
  <si>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</si>
  <si>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</si>
  <si>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</si>
  <si>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</si>
  <si>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</si>
  <si>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</si>
  <si>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</si>
  <si>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</si>
  <si>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</si>
  <si>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</si>
  <si>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</si>
  <si>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</si>
  <si>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</si>
  <si>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</si>
  <si>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</si>
  <si>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</si>
  <si>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</si>
  <si>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</si>
  <si>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</si>
  <si>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</si>
  <si>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</si>
  <si>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</si>
  <si>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</si>
  <si>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</si>
  <si>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</si>
  <si>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</si>
  <si>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</si>
  <si>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</si>
  <si>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</si>
  <si>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</si>
  <si>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</si>
  <si>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</si>
  <si>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</si>
  <si>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</si>
  <si>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</si>
  <si>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</si>
  <si>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</si>
  <si>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</si>
  <si>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</si>
  <si>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</si>
  <si>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</si>
  <si>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</si>
  <si>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</si>
  <si>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</si>
  <si>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</si>
  <si>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</si>
  <si>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</si>
  <si>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</si>
  <si>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</si>
  <si>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</si>
  <si>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</si>
  <si>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</si>
  <si>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</si>
  <si>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</si>
  <si>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</si>
  <si>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</si>
  <si>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</si>
  <si>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</si>
  <si>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</si>
  <si>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</si>
  <si>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</si>
  <si>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</si>
  <si>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</si>
  <si>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</si>
  <si>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</si>
  <si>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</si>
  <si>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</si>
  <si>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</si>
  <si>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</si>
  <si>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</si>
  <si>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</si>
  <si>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</si>
  <si>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</si>
  <si>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</si>
  <si>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</si>
  <si>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</si>
  <si>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</si>
  <si>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</si>
  <si>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</si>
  <si>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</si>
  <si>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</si>
  <si>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</si>
  <si>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</si>
  <si>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</si>
  <si>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</si>
  <si>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</si>
  <si>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</si>
  <si>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</si>
  <si>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</si>
  <si>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</si>
  <si>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</si>
  <si>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</si>
  <si>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</si>
  <si>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</si>
  <si>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</si>
  <si>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</si>
  <si>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</si>
  <si>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</si>
  <si>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</si>
  <si>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</si>
  <si>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</si>
  <si>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</si>
  <si>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</si>
  <si>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</si>
  <si>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</si>
  <si>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</si>
  <si>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</si>
  <si>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</si>
  <si>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</si>
  <si>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</si>
  <si>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</si>
  <si>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</si>
  <si>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</si>
  <si>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</si>
  <si>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</si>
  <si>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</si>
  <si>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</si>
  <si>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</si>
  <si>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</si>
  <si>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</si>
  <si>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</si>
  <si>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</si>
  <si>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</si>
  <si>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</si>
  <si>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</si>
  <si>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</si>
  <si>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</si>
  <si>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</si>
  <si>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</si>
  <si>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</si>
  <si>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</si>
  <si>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</si>
  <si>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</si>
  <si>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</si>
  <si>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</si>
  <si>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</si>
  <si>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</si>
  <si>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</si>
  <si>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</si>
  <si>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</si>
  <si>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</si>
  <si>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</si>
  <si>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</si>
  <si>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</si>
  <si>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</si>
  <si>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</si>
  <si>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</si>
  <si>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</si>
  <si>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</si>
  <si>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</si>
  <si>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</si>
  <si>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</si>
  <si>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</si>
  <si>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</si>
  <si>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</si>
  <si>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</si>
  <si>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</si>
  <si>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</si>
  <si>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</si>
  <si>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</si>
  <si>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</si>
  <si>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</si>
  <si>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</si>
  <si>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</si>
  <si>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</si>
  <si>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</si>
  <si>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</si>
  <si>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</si>
  <si>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</si>
  <si>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</si>
  <si>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</si>
  <si>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</si>
  <si>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</si>
  <si>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</si>
  <si>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</si>
  <si>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</si>
  <si>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</si>
  <si>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</si>
  <si>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</si>
  <si>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</si>
  <si>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</si>
  <si>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</si>
  <si>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</si>
  <si>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</si>
  <si>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</si>
  <si>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</si>
  <si>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</si>
  <si>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</si>
  <si>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</si>
  <si>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</si>
  <si>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</si>
  <si>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</si>
  <si>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</si>
  <si>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</si>
  <si>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</si>
  <si>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</si>
  <si>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</si>
  <si>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</si>
  <si>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</si>
  <si>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</si>
  <si>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</si>
  <si>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</si>
  <si>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</si>
  <si>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</si>
  <si>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</si>
  <si>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</si>
  <si>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</si>
  <si>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</si>
  <si>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</si>
  <si>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</si>
  <si>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</si>
  <si>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</si>
  <si>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</si>
  <si>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</si>
  <si>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</si>
  <si>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</si>
  <si>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</si>
  <si>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</si>
  <si>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</si>
  <si>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</si>
  <si>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</si>
  <si>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</si>
  <si>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</si>
  <si>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</si>
  <si>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</si>
  <si>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</si>
  <si>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</si>
  <si>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</si>
  <si>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</si>
  <si>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</si>
  <si>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</si>
  <si>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</si>
  <si>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</si>
  <si>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</si>
  <si>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</si>
  <si>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</si>
  <si>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</si>
  <si>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</si>
  <si>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</si>
  <si>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</si>
  <si>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</si>
  <si>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</si>
  <si>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</si>
  <si>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</si>
  <si>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</si>
  <si>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</si>
  <si>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</si>
  <si>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</si>
  <si>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</si>
  <si>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</si>
  <si>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</si>
  <si>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</si>
  <si>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</si>
  <si>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</si>
  <si>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</si>
  <si>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</si>
  <si>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</si>
  <si>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</si>
  <si>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</si>
  <si>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</si>
  <si>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</si>
  <si>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</si>
  <si>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</si>
  <si>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</si>
  <si>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</si>
  <si>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</si>
  <si>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</si>
  <si>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</si>
  <si>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</si>
  <si>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</si>
  <si>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</si>
  <si>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</si>
  <si>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</si>
  <si>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</si>
  <si>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</si>
  <si>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</si>
  <si>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</si>
  <si>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</si>
  <si>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</si>
  <si>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</si>
  <si>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</si>
  <si>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</si>
  <si>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</si>
  <si>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</si>
  <si>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</si>
  <si>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</si>
  <si>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</si>
  <si>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</si>
  <si>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</si>
  <si>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</si>
  <si>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</si>
  <si>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</si>
  <si>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</si>
  <si>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</si>
  <si>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</si>
  <si>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</si>
  <si>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</si>
  <si>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</si>
  <si>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</si>
  <si>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</si>
  <si>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</si>
  <si>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</si>
  <si>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</si>
  <si>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</si>
  <si>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</si>
  <si>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</si>
  <si>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</si>
  <si>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</si>
  <si>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</si>
  <si>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</si>
  <si>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</si>
  <si>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</si>
  <si>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</si>
  <si>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</si>
  <si>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</si>
  <si>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</si>
  <si>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</si>
  <si>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</si>
  <si>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</si>
  <si>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</si>
  <si>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</si>
  <si>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</si>
  <si>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</si>
  <si>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</si>
  <si>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</si>
  <si>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</si>
  <si>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</si>
  <si>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</si>
  <si>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</si>
  <si>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</si>
  <si>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</si>
  <si>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</si>
  <si>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</si>
  <si>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</si>
  <si>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</si>
  <si>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</si>
  <si>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</si>
  <si>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</si>
  <si>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</si>
  <si>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</si>
  <si>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</si>
  <si>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</si>
  <si>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</si>
  <si>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</si>
  <si>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</si>
  <si>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</si>
  <si>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</si>
  <si>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</si>
  <si>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</si>
  <si>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</si>
  <si>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</si>
  <si>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</si>
  <si>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</si>
  <si>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</si>
  <si>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</si>
  <si>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</si>
  <si>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</si>
  <si>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</si>
  <si>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</si>
  <si>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</si>
  <si>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</si>
  <si>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</si>
  <si>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</si>
  <si>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</si>
  <si>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</si>
  <si>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</si>
  <si>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</si>
  <si>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</si>
  <si>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</si>
  <si>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</si>
  <si>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</si>
  <si>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</si>
  <si>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</si>
  <si>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</si>
  <si>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</si>
  <si>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</si>
  <si>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</si>
  <si>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</si>
  <si>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</si>
  <si>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</si>
  <si>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</si>
  <si>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</si>
  <si>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</si>
  <si>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</si>
  <si>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</si>
  <si>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</si>
  <si>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</si>
  <si>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</si>
  <si>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</si>
  <si>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</si>
  <si>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</si>
  <si>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</si>
  <si>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</si>
  <si>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</si>
  <si>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</si>
  <si>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</si>
  <si>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</si>
  <si>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</si>
  <si>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</si>
  <si>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</si>
  <si>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</si>
  <si>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</si>
  <si>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</si>
  <si>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</si>
  <si>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</si>
  <si>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</si>
  <si>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</si>
  <si>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</si>
  <si>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</si>
  <si>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</si>
  <si>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</si>
  <si>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</si>
  <si>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</si>
  <si>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</si>
  <si>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</si>
  <si>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</si>
  <si>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</si>
  <si>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</si>
  <si>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</si>
  <si>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</si>
  <si>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</si>
  <si>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</si>
  <si>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</si>
  <si>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</si>
  <si>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</si>
  <si>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</si>
  <si>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</si>
  <si>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</si>
  <si>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</si>
  <si>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</si>
  <si>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</si>
  <si>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</si>
  <si>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</si>
  <si>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</si>
  <si>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</si>
  <si>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</si>
  <si>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</si>
  <si>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</si>
  <si>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</si>
  <si>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</si>
  <si>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</si>
  <si>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</si>
  <si>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</si>
  <si>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</si>
  <si>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</si>
  <si>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</si>
  <si>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</si>
  <si>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</si>
  <si>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</si>
  <si>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</si>
  <si>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</si>
  <si>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</si>
  <si>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</si>
  <si>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</si>
  <si>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</si>
  <si>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</si>
  <si>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</si>
  <si>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</si>
  <si>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</si>
  <si>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</si>
  <si>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</si>
  <si>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</si>
  <si>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</si>
  <si>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</si>
  <si>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</si>
  <si>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</si>
  <si>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</si>
  <si>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</si>
  <si>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</si>
  <si>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</si>
  <si>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</si>
  <si>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</si>
  <si>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</si>
  <si>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</si>
  <si>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</si>
  <si>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</si>
  <si>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</si>
  <si>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</si>
  <si>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</si>
  <si>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</si>
  <si>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</si>
  <si>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</si>
  <si>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</si>
  <si>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</si>
  <si>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</si>
  <si>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</si>
  <si>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</si>
  <si>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</si>
  <si>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</si>
  <si>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</si>
  <si>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</si>
  <si>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</si>
  <si>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</si>
  <si>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</si>
  <si>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</si>
  <si>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</si>
  <si>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</si>
  <si>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</si>
  <si>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</si>
  <si>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</si>
  <si>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</si>
  <si>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</si>
  <si>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</si>
  <si>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</si>
  <si>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</si>
  <si>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</si>
  <si>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</si>
  <si>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</si>
  <si>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</si>
  <si>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</si>
  <si>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</si>
  <si>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</si>
  <si>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</si>
  <si>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</si>
  <si>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</si>
  <si>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</si>
  <si>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</si>
  <si>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</si>
  <si>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</si>
  <si>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</si>
  <si>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</si>
  <si>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</si>
  <si>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</si>
  <si>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</si>
  <si>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</si>
  <si>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</si>
  <si>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</si>
  <si>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</si>
  <si>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</si>
  <si>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</si>
  <si>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</si>
  <si>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</si>
  <si>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</si>
  <si>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</si>
  <si>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</si>
  <si>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</si>
  <si>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</si>
  <si>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</si>
  <si>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</si>
  <si>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</si>
  <si>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</si>
  <si>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</si>
  <si>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</si>
  <si>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</si>
  <si>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</si>
  <si>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</si>
  <si>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</si>
  <si>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</si>
  <si>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</si>
  <si>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</si>
  <si>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</si>
  <si>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</si>
  <si>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</si>
  <si>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</si>
  <si>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</si>
  <si>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</si>
  <si>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</si>
  <si>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</si>
  <si>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</si>
  <si>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</si>
  <si>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</si>
  <si>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</si>
  <si>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</si>
  <si>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</si>
  <si>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</si>
  <si>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</si>
  <si>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</si>
  <si>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</si>
  <si>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</si>
  <si>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</si>
  <si>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</si>
  <si>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</si>
  <si>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</si>
  <si>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</si>
  <si>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</si>
  <si>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</si>
  <si>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</si>
  <si>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</si>
  <si>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</si>
  <si>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</si>
  <si>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</si>
  <si>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</si>
  <si>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</si>
  <si>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</si>
  <si>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</si>
  <si>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</si>
  <si>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</si>
  <si>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</si>
  <si>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</si>
  <si>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</si>
  <si>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</si>
  <si>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</si>
  <si>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</si>
  <si>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</si>
  <si>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</si>
  <si>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</si>
  <si>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</si>
  <si>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</si>
  <si>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</si>
  <si>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</si>
  <si>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</si>
  <si>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</si>
  <si>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</si>
  <si>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</si>
  <si>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</si>
  <si>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</si>
  <si>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</si>
  <si>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</si>
  <si>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</si>
  <si>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</si>
  <si>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</si>
  <si>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</si>
  <si>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</si>
  <si>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</si>
  <si>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</si>
  <si>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</si>
  <si>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</si>
  <si>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</si>
  <si>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</si>
  <si>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</si>
  <si>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</si>
  <si>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</si>
  <si>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</si>
  <si>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</si>
  <si>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</si>
  <si>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</si>
  <si>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</si>
  <si>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</si>
  <si>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</si>
  <si>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</si>
  <si>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</si>
  <si>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</si>
  <si>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</si>
  <si>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</si>
  <si>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</si>
  <si>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</si>
  <si>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</si>
  <si>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</si>
  <si>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</si>
  <si>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</si>
  <si>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</si>
  <si>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</si>
  <si>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</si>
  <si>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</si>
  <si>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</si>
  <si>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</si>
  <si>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</si>
  <si>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</si>
  <si>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</si>
  <si>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</si>
  <si>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</si>
  <si>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</si>
  <si>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</si>
  <si>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</si>
  <si>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</si>
  <si>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</si>
  <si>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</si>
  <si>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</si>
  <si>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</si>
  <si>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</si>
  <si>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</si>
  <si>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</si>
  <si>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</si>
  <si>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</si>
  <si>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</si>
  <si>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</si>
  <si>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</si>
  <si>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</si>
  <si>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</si>
  <si>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</si>
  <si>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</si>
  <si>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</si>
  <si>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</si>
  <si>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</si>
  <si>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</si>
  <si>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</si>
  <si>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</si>
  <si>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</si>
  <si>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</si>
  <si>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</si>
  <si>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</si>
  <si>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</si>
  <si>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</si>
  <si>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</si>
  <si>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</si>
  <si>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</si>
  <si>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</si>
  <si>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</si>
  <si>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</si>
  <si>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</si>
  <si>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</si>
  <si>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</si>
  <si>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</si>
  <si>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</si>
  <si>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</si>
  <si>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</si>
  <si>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</si>
  <si>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</si>
  <si>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</si>
  <si>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</si>
  <si>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</si>
  <si>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</si>
  <si>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</si>
  <si>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</si>
  <si>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</si>
  <si>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</si>
  <si>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</si>
  <si>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</si>
  <si>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</si>
  <si>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</si>
  <si>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</si>
  <si>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</si>
  <si>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</si>
  <si>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</si>
  <si>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</si>
  <si>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</si>
  <si>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</si>
  <si>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</si>
  <si>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</si>
  <si>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</si>
  <si>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</si>
  <si>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</si>
  <si>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</si>
  <si>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</si>
  <si>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</si>
  <si>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</si>
  <si>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</si>
  <si>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</si>
  <si>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</si>
  <si>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</si>
  <si>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</si>
  <si>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</si>
  <si>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</si>
  <si>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</si>
  <si>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</si>
  <si>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</si>
  <si>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</si>
  <si>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</si>
  <si>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</si>
  <si>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</si>
  <si>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</si>
  <si>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</si>
  <si>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</si>
  <si>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</si>
  <si>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</si>
  <si>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</si>
  <si>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</si>
  <si>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</si>
  <si>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</si>
  <si>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</si>
  <si>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</si>
  <si>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</si>
  <si>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</si>
  <si>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</si>
  <si>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</si>
  <si>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</si>
  <si>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</si>
  <si>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</si>
  <si>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</si>
  <si>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</si>
  <si>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</si>
  <si>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</si>
  <si>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</si>
  <si>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</si>
  <si>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</si>
  <si>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</si>
  <si>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</si>
  <si>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</si>
  <si>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</si>
  <si>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</si>
  <si>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</si>
  <si>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</si>
  <si>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</si>
  <si>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</si>
  <si>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</si>
  <si>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</si>
  <si>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</si>
  <si>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</si>
  <si>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</si>
  <si>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</si>
  <si>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</si>
  <si>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</si>
  <si>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</si>
  <si>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</si>
  <si>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</si>
  <si>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</si>
  <si>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</si>
  <si>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</si>
  <si>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</si>
  <si>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</si>
  <si>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</si>
  <si>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</si>
  <si>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</si>
  <si>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</si>
  <si>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</si>
  <si>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</si>
  <si>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</si>
  <si>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</si>
  <si>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</si>
  <si>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</si>
  <si>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</si>
  <si>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</si>
  <si>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</si>
  <si>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</si>
  <si>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</si>
  <si>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</si>
  <si>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</si>
  <si>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</si>
  <si>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</si>
  <si>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</si>
  <si>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</si>
  <si>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</si>
  <si>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</si>
  <si>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</si>
  <si>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</si>
  <si>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</si>
  <si>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</si>
  <si>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</si>
  <si>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</si>
  <si>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</si>
  <si>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</si>
  <si>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</si>
  <si>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</si>
  <si>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</si>
  <si>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</si>
  <si>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</si>
  <si>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</si>
  <si>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</si>
  <si>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</si>
  <si>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</si>
  <si>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</si>
  <si>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</si>
  <si>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</si>
  <si>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</si>
  <si>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</si>
  <si>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</si>
  <si>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</si>
  <si>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</si>
  <si>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</si>
  <si>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</si>
  <si>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</si>
  <si>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</si>
  <si>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</si>
  <si>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</si>
  <si>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</si>
  <si>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</si>
  <si>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</si>
  <si>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</si>
  <si>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</si>
  <si>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</si>
  <si>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</si>
  <si>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</si>
  <si>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</si>
  <si>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</si>
  <si>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</si>
  <si>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</si>
  <si>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</si>
  <si>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</si>
  <si>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</si>
  <si>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</si>
  <si>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</si>
  <si>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</si>
  <si>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</si>
  <si>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</si>
  <si>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</si>
  <si>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</si>
  <si>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</si>
  <si>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</si>
  <si>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</si>
  <si>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</si>
  <si>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</si>
  <si>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</si>
  <si>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</si>
  <si>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</si>
  <si>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</si>
  <si>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</si>
  <si>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</si>
  <si>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</si>
  <si>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</si>
  <si>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</si>
  <si>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</si>
  <si>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</si>
  <si>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</si>
  <si>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</si>
  <si>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</si>
  <si>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</si>
  <si>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</si>
  <si>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</si>
  <si>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</si>
  <si>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</si>
  <si>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</si>
  <si>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</si>
  <si>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</si>
  <si>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</si>
  <si>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</si>
  <si>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</si>
  <si>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</si>
  <si>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</si>
  <si>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</si>
  <si>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</si>
  <si>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</si>
  <si>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</si>
  <si>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</si>
  <si>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</si>
  <si>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</si>
  <si>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</si>
  <si>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</si>
  <si>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</si>
  <si>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</si>
  <si>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</si>
  <si>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</si>
  <si>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</si>
  <si>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</si>
  <si>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</si>
  <si>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</si>
  <si>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</si>
  <si>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</si>
  <si>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</si>
  <si>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</si>
  <si>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</si>
  <si>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</si>
  <si>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</si>
  <si>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</si>
  <si>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</si>
  <si>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</si>
  <si>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</si>
  <si>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</si>
  <si>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</si>
  <si>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</si>
  <si>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</si>
  <si>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</si>
  <si>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</si>
  <si>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</si>
  <si>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</si>
  <si>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</si>
  <si>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</si>
  <si>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</si>
  <si>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</si>
  <si>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</si>
  <si>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</si>
  <si>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</si>
  <si>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</si>
  <si>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</si>
  <si>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</si>
  <si>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</si>
  <si>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</si>
  <si>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</si>
  <si>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</si>
  <si>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</si>
  <si>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</si>
  <si>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</si>
  <si>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</si>
  <si>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</si>
  <si>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</si>
  <si>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</si>
  <si>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</si>
  <si>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</si>
  <si>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</si>
  <si>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</si>
  <si>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</si>
  <si>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</si>
  <si>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</si>
  <si>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</si>
  <si>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</si>
  <si>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</si>
  <si>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</si>
  <si>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</si>
  <si>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</si>
  <si>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</si>
  <si>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</si>
  <si>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</si>
  <si>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</si>
  <si>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</si>
  <si>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</si>
  <si>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</si>
  <si>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</si>
  <si>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</si>
  <si>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</si>
  <si>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</si>
  <si>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</si>
  <si>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</si>
  <si>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</si>
  <si>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</si>
  <si>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</si>
  <si>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</si>
  <si>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</si>
  <si>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</si>
  <si>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</si>
  <si>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</si>
  <si>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</si>
  <si>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</si>
  <si>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</si>
  <si>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</si>
  <si>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</si>
  <si>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</si>
  <si>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</si>
  <si>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</si>
  <si>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</si>
  <si>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</si>
  <si>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</si>
  <si>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</si>
  <si>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</si>
  <si>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</si>
  <si>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</si>
  <si>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</si>
  <si>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</si>
  <si>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</si>
  <si>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</si>
  <si>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</si>
  <si>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</si>
  <si>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</si>
  <si>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</si>
  <si>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</si>
  <si>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</si>
  <si>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</si>
  <si>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</si>
  <si>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</si>
  <si>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</si>
  <si>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</si>
  <si>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</si>
  <si>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</si>
  <si>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</si>
  <si>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</si>
  <si>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</si>
  <si>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</si>
  <si>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</si>
  <si>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</si>
  <si>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</si>
  <si>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</si>
  <si>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</si>
  <si>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</si>
  <si>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</si>
  <si>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</si>
  <si>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</si>
  <si>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</si>
  <si>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</si>
  <si>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</si>
  <si>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</si>
  <si>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</si>
  <si>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</si>
  <si>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</si>
  <si>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</si>
  <si>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</si>
  <si>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</si>
  <si>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</si>
  <si>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</si>
  <si>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</si>
  <si>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</si>
  <si>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</si>
  <si>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</si>
  <si>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</si>
  <si>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</si>
  <si>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</si>
  <si>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</si>
  <si>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</si>
  <si>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</si>
  <si>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</si>
  <si>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</si>
  <si>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</si>
  <si>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</si>
  <si>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</si>
  <si>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</si>
  <si>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</si>
  <si>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</si>
  <si>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</si>
  <si>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</si>
  <si>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</si>
  <si>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</si>
  <si>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</si>
  <si>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</si>
  <si>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</si>
  <si>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</si>
  <si>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</si>
  <si>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</si>
  <si>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</si>
  <si>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</si>
  <si>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</si>
  <si>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</si>
  <si>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</si>
  <si>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</si>
  <si>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</si>
  <si>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</si>
  <si>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</si>
  <si>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</si>
  <si>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</si>
  <si>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</si>
  <si>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</si>
  <si>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</si>
  <si>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</si>
  <si>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</si>
  <si>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</si>
  <si>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</si>
  <si>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</si>
  <si>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</si>
  <si>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</si>
  <si>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</si>
  <si>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</si>
  <si>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</si>
  <si>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</si>
  <si>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</si>
  <si>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</si>
  <si>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</si>
  <si>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</si>
  <si>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</si>
  <si>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</si>
  <si>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</si>
  <si>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</si>
  <si>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</si>
  <si>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</si>
  <si>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</si>
  <si>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</si>
  <si>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</si>
  <si>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</si>
  <si>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</si>
  <si>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</si>
  <si>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</si>
  <si>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</si>
  <si>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</si>
  <si>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</si>
  <si>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</si>
  <si>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</si>
  <si>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</si>
  <si>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</si>
  <si>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</si>
  <si>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</si>
  <si>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</si>
  <si>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</si>
  <si>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</si>
  <si>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</si>
  <si>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</si>
  <si>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</si>
  <si>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</si>
  <si>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</si>
  <si>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</si>
  <si>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</si>
  <si>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</si>
  <si>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</si>
  <si>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</si>
  <si>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</si>
  <si>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</si>
  <si>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</si>
  <si>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</si>
  <si>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</si>
  <si>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</si>
  <si>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</si>
  <si>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</si>
  <si>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</si>
  <si>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</si>
  <si>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</si>
  <si>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</si>
  <si>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</si>
  <si>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</si>
  <si>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</si>
  <si>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</si>
  <si>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</si>
  <si>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</si>
  <si>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</si>
  <si>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</si>
  <si>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</si>
  <si>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</si>
  <si>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</si>
  <si>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</si>
  <si>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</si>
  <si>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</si>
  <si>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</si>
  <si>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</si>
  <si>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</si>
  <si>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</si>
  <si>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</si>
  <si>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</si>
  <si>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</si>
  <si>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</si>
  <si>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</si>
  <si>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</si>
  <si>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</si>
  <si>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</si>
  <si>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</si>
  <si>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</si>
  <si>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</si>
  <si>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</si>
  <si>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</si>
  <si>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</si>
  <si>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</si>
  <si>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</si>
  <si>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</si>
  <si>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</si>
  <si>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</si>
  <si>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</si>
  <si>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</si>
  <si>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</si>
  <si>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</si>
  <si>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</si>
  <si>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</si>
  <si>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</si>
  <si>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</si>
  <si>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</si>
  <si>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</si>
  <si>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</si>
  <si>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</si>
  <si>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</si>
  <si>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</si>
  <si>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</si>
  <si>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</si>
  <si>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</si>
  <si>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</si>
  <si>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</si>
  <si>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</si>
  <si>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</si>
  <si>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</si>
  <si>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</si>
  <si>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</si>
  <si>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</si>
  <si>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</si>
  <si>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</si>
  <si>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</si>
  <si>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</si>
  <si>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</si>
  <si>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</si>
  <si>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</si>
  <si>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</si>
  <si>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</si>
  <si>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</si>
  <si>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</si>
  <si>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</si>
  <si>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</si>
  <si>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</si>
  <si>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</si>
  <si>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</si>
  <si>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</si>
  <si>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</si>
  <si>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</si>
  <si>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</si>
  <si>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</si>
  <si>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</si>
  <si>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</si>
  <si>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</si>
  <si>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</si>
  <si>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</si>
  <si>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</si>
  <si>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</si>
  <si>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</si>
  <si>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</si>
  <si>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</si>
  <si>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</si>
  <si>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</si>
  <si>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</si>
  <si>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</si>
  <si>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</si>
  <si>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</si>
  <si>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</si>
  <si>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</si>
  <si>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</si>
  <si>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</si>
  <si>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</si>
  <si>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</si>
  <si>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</si>
  <si>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</si>
  <si>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</si>
  <si>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</si>
  <si>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</si>
  <si>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</si>
  <si>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</si>
  <si>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</si>
  <si>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</si>
  <si>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</si>
  <si>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</si>
  <si>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</si>
  <si>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</si>
  <si>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</si>
  <si>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</si>
  <si>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</si>
  <si>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</si>
  <si>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</si>
  <si>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</si>
  <si>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</si>
  <si>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</si>
  <si>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</si>
  <si>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</si>
  <si>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</si>
  <si>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</si>
  <si>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</si>
  <si>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</si>
  <si>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</si>
  <si>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</si>
  <si>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</si>
  <si>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</si>
  <si>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</si>
  <si>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</si>
  <si>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</si>
  <si>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</si>
  <si>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</si>
  <si>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</si>
  <si>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</si>
  <si>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</si>
  <si>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</si>
  <si>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</si>
  <si>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</si>
  <si>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</si>
  <si>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</si>
  <si>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</si>
  <si>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</si>
  <si>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</si>
  <si>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</si>
  <si>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</si>
  <si>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</si>
  <si>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</si>
  <si>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</si>
  <si>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</si>
  <si>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</si>
  <si>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</si>
  <si>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</si>
  <si>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</si>
  <si>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</si>
  <si>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</si>
  <si>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</si>
  <si>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</si>
  <si>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</si>
  <si>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</si>
  <si>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</si>
  <si>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</si>
  <si>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</si>
  <si>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</si>
  <si>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</si>
  <si>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</si>
  <si>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</si>
  <si>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</si>
  <si>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</si>
  <si>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</si>
  <si>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</si>
  <si>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</si>
  <si>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</si>
  <si>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</si>
  <si>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</si>
  <si>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</si>
  <si>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</si>
  <si>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</si>
  <si>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</si>
  <si>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</si>
  <si>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</si>
  <si>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</si>
  <si>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</si>
  <si>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</si>
  <si>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</si>
  <si>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</si>
  <si>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</si>
  <si>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</si>
  <si>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</si>
  <si>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</si>
  <si>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</si>
  <si>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</si>
  <si>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</si>
  <si>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</si>
  <si>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</si>
  <si>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</si>
  <si>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</si>
  <si>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</si>
  <si>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</si>
  <si>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</si>
  <si>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</si>
  <si>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</si>
  <si>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</si>
  <si>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</si>
  <si>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</si>
  <si>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</si>
  <si>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</si>
  <si>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</si>
  <si>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</si>
  <si>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</si>
  <si>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</si>
  <si>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</si>
  <si>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</si>
  <si>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</si>
  <si>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</si>
  <si>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</si>
  <si>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</si>
  <si>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</si>
  <si>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</si>
  <si>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</si>
  <si>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</si>
  <si>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</si>
  <si>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</si>
  <si>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</si>
  <si>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</si>
  <si>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</si>
  <si>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</si>
  <si>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</si>
  <si>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</si>
  <si>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</si>
  <si>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</si>
  <si>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</si>
  <si>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</si>
  <si>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</si>
  <si>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</si>
  <si>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</si>
  <si>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</si>
  <si>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</si>
  <si>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</si>
  <si>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</si>
  <si>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</si>
  <si>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</si>
  <si>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</si>
  <si>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</si>
  <si>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</si>
  <si>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</si>
  <si>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</si>
  <si>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</si>
  <si>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</si>
  <si>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</si>
  <si>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</si>
  <si>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</si>
  <si>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</si>
  <si>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</si>
  <si>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</si>
  <si>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</si>
  <si>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</si>
  <si>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</si>
  <si>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</si>
  <si>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</si>
  <si>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</si>
  <si>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</si>
  <si>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</si>
  <si>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</si>
  <si>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</si>
  <si>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</si>
  <si>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</si>
  <si>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</si>
  <si>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</si>
  <si>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</si>
  <si>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</si>
  <si>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</si>
  <si>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</si>
  <si>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</si>
  <si>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</si>
  <si>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</si>
  <si>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</si>
  <si>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</si>
  <si>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</si>
  <si>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</si>
  <si>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</si>
  <si>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</si>
  <si>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</si>
  <si>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</si>
  <si>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</si>
  <si>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</si>
  <si>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</si>
  <si>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</si>
  <si>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</si>
  <si>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</si>
  <si>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</si>
  <si>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</si>
  <si>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</si>
  <si>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</si>
  <si>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</si>
  <si>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</si>
  <si>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</si>
  <si>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</si>
  <si>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</si>
  <si>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</si>
  <si>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</si>
  <si>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</si>
  <si>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</si>
  <si>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</si>
  <si>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</si>
  <si>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</si>
  <si>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</si>
  <si>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</si>
  <si>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</si>
  <si>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</si>
  <si>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</si>
  <si>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</si>
  <si>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</si>
  <si>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</si>
  <si>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</si>
  <si>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</si>
  <si>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</si>
  <si>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</si>
  <si>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</si>
  <si>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</si>
  <si>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</si>
  <si>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</si>
  <si>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</si>
  <si>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</si>
  <si>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</si>
  <si>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</si>
  <si>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</si>
  <si>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</si>
  <si>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</si>
  <si>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</si>
  <si>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</si>
  <si>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</si>
  <si>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</si>
  <si>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</si>
  <si>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</si>
  <si>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</si>
  <si>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</si>
  <si>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</si>
  <si>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</si>
  <si>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</si>
  <si>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</si>
  <si>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</si>
  <si>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</si>
  <si>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</si>
  <si>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</si>
  <si>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</si>
  <si>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</si>
  <si>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</si>
  <si>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</si>
  <si>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</si>
  <si>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</si>
  <si>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</si>
  <si>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</si>
  <si>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</si>
  <si>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</si>
  <si>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</si>
  <si>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</si>
  <si>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</si>
  <si>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</si>
  <si>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</si>
  <si>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</si>
  <si>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</si>
  <si>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</si>
  <si>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</si>
  <si>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</si>
  <si>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</si>
  <si>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</si>
  <si>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</si>
  <si>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</si>
  <si>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</si>
  <si>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</si>
  <si>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</si>
  <si>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</si>
  <si>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</si>
  <si>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</si>
  <si>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</si>
  <si>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</si>
  <si>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</si>
  <si>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</si>
  <si>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</si>
  <si>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</si>
  <si>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</si>
  <si>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</si>
  <si>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</si>
  <si>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</si>
  <si>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</si>
  <si>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</si>
  <si>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</si>
  <si>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</si>
  <si>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</si>
  <si>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</si>
  <si>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</si>
  <si>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</si>
  <si>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</si>
  <si>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</si>
  <si>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</si>
  <si>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</si>
  <si>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</si>
  <si>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</si>
  <si>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</si>
  <si>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</si>
  <si>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</si>
  <si>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</si>
  <si>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</si>
  <si>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</si>
  <si>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</si>
  <si>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</si>
  <si>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</si>
  <si>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</si>
  <si>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</si>
  <si>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</si>
  <si>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</si>
  <si>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</si>
  <si>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</si>
  <si>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</si>
  <si>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</si>
  <si>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</si>
  <si>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</si>
  <si>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</si>
  <si>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</si>
  <si>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</si>
  <si>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</si>
  <si>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</si>
  <si>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</si>
  <si>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</si>
  <si>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</si>
  <si>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</si>
  <si>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</si>
  <si>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</si>
  <si>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</si>
  <si>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</si>
  <si>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</si>
  <si>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</si>
  <si>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</si>
  <si>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</si>
  <si>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</si>
  <si>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</si>
  <si>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</si>
  <si>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</si>
  <si>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</si>
  <si>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</si>
  <si>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</si>
  <si>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</si>
  <si>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</si>
  <si>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</si>
  <si>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</si>
  <si>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</si>
  <si>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</si>
  <si>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</si>
  <si>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</si>
  <si>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</si>
  <si>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</si>
  <si>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</si>
  <si>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</si>
  <si>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</si>
  <si>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</si>
  <si>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</si>
  <si>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</si>
  <si>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</si>
  <si>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</si>
  <si>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</si>
  <si>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</si>
  <si>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</si>
  <si>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</si>
  <si>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</si>
  <si>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</si>
  <si>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</si>
  <si>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</si>
  <si>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</si>
  <si>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</si>
  <si>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</si>
  <si>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</si>
  <si>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</si>
  <si>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</si>
  <si>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</si>
  <si>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</si>
  <si>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</si>
  <si>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</si>
  <si>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</si>
  <si>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</si>
  <si>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</si>
  <si>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</si>
  <si>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</si>
  <si>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</si>
  <si>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</si>
  <si>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</si>
  <si>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</si>
  <si>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</si>
  <si>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</si>
  <si>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</si>
  <si>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</si>
  <si>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</si>
  <si>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</si>
  <si>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</si>
  <si>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</si>
  <si>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</si>
  <si>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</si>
  <si>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</si>
  <si>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</si>
  <si>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</si>
  <si>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</si>
  <si>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</si>
  <si>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</si>
  <si>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</si>
  <si>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</si>
  <si>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</si>
  <si>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</si>
  <si>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</si>
  <si>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</si>
  <si>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</si>
  <si>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</si>
  <si>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</si>
  <si>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</si>
  <si>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</si>
  <si>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</si>
  <si>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</si>
  <si>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</si>
  <si>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</si>
  <si>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</si>
  <si>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</si>
  <si>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</si>
  <si>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</si>
  <si>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</si>
  <si>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</si>
  <si>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</si>
  <si>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</si>
  <si>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</si>
  <si>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</si>
  <si>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</si>
  <si>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</si>
  <si>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</si>
  <si>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</si>
  <si>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</si>
  <si>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</si>
  <si>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</si>
  <si>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</si>
  <si>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</si>
  <si>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</si>
  <si>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</si>
  <si>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</si>
  <si>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</si>
  <si>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</si>
  <si>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</si>
  <si>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</si>
  <si>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</si>
  <si>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</si>
  <si>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</si>
  <si>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</si>
  <si>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</si>
  <si>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</si>
  <si>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</si>
  <si>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</si>
  <si>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</si>
  <si>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</si>
  <si>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</si>
  <si>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</si>
  <si>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</si>
  <si>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</si>
  <si>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</si>
  <si>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</si>
  <si>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</si>
  <si>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</si>
  <si>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</si>
  <si>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</si>
  <si>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</si>
  <si>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</si>
  <si>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</si>
  <si>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</si>
  <si>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</si>
  <si>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</si>
  <si>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</si>
  <si>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</si>
  <si>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</si>
  <si>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</si>
  <si>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</si>
  <si>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</si>
  <si>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</si>
  <si>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</si>
  <si>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</si>
  <si>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</si>
  <si>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</si>
  <si>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</si>
  <si>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</si>
  <si>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</si>
  <si>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</si>
  <si>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</si>
  <si>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</si>
  <si>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</si>
  <si>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</si>
  <si>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</si>
  <si>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</si>
  <si>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</si>
  <si>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</si>
  <si>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</si>
  <si>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</si>
  <si>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</si>
  <si>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</si>
  <si>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</si>
  <si>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</si>
  <si>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</si>
  <si>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</si>
  <si>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</si>
  <si>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</si>
  <si>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</si>
  <si>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</si>
  <si>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</si>
  <si>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</si>
  <si>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</si>
  <si>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</si>
  <si>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</si>
  <si>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</si>
  <si>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</si>
  <si>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</si>
  <si>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</si>
  <si>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</si>
  <si>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</si>
  <si>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</si>
  <si>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</si>
  <si>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</si>
  <si>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</si>
  <si>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</si>
  <si>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</si>
  <si>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</si>
  <si>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</si>
  <si>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</si>
  <si>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</si>
  <si>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</si>
  <si>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</si>
  <si>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</si>
  <si>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</si>
  <si>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</si>
  <si>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</si>
  <si>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</si>
  <si>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</si>
  <si>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</si>
  <si>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</si>
  <si>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</si>
  <si>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</si>
  <si>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</si>
  <si>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</si>
  <si>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</si>
  <si>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</si>
  <si>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</si>
  <si>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</si>
  <si>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</si>
  <si>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</si>
  <si>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</si>
  <si>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</si>
  <si>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</si>
  <si>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</si>
  <si>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</si>
  <si>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</si>
  <si>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</si>
  <si>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</si>
  <si>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</si>
  <si>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</si>
  <si>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</si>
  <si>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</si>
  <si>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</si>
  <si>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</si>
  <si>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</si>
  <si>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</si>
  <si>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</si>
  <si>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</si>
  <si>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</si>
  <si>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</si>
  <si>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</si>
  <si>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</si>
  <si>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</si>
  <si>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</si>
  <si>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</si>
  <si>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</si>
  <si>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</si>
  <si>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</si>
  <si>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</si>
  <si>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</si>
  <si>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</si>
  <si>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</si>
  <si>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</si>
  <si>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</si>
  <si>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</si>
  <si>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</si>
  <si>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</si>
  <si>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</si>
  <si>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</si>
  <si>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</si>
  <si>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</si>
  <si>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</si>
  <si>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</si>
  <si>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</si>
  <si>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</si>
  <si>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</si>
  <si>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</si>
  <si>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</si>
  <si>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</si>
  <si>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</si>
  <si>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</si>
  <si>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</si>
  <si>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</si>
  <si>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</si>
  <si>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</si>
  <si>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</si>
  <si>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</si>
  <si>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</si>
  <si>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</si>
  <si>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</si>
  <si>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</si>
  <si>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</si>
  <si>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</si>
  <si>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</si>
  <si>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</si>
  <si>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</si>
  <si>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</si>
  <si>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</si>
  <si>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</si>
  <si>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</si>
  <si>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</si>
  <si>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</si>
  <si>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</si>
  <si>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</si>
  <si>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</si>
  <si>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</si>
  <si>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</si>
  <si>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</si>
  <si>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</si>
  <si>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</si>
  <si>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</si>
  <si>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</si>
  <si>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</si>
  <si>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</si>
  <si>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</si>
  <si>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</si>
  <si>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</si>
  <si>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</si>
  <si>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</si>
  <si>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</si>
  <si>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</si>
  <si>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</si>
  <si>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</si>
  <si>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</si>
  <si>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</si>
  <si>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</si>
  <si>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</si>
  <si>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</si>
  <si>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</si>
  <si>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</si>
  <si>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</si>
  <si>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</si>
  <si>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</si>
  <si>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</si>
  <si>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</si>
  <si>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</si>
  <si>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</si>
  <si>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</si>
  <si>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</si>
  <si>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</si>
  <si>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</si>
  <si>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</si>
  <si>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</si>
  <si>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</si>
  <si>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</si>
  <si>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</si>
  <si>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</si>
  <si>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</si>
  <si>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</si>
  <si>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</si>
  <si>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</si>
  <si>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</si>
  <si>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</si>
  <si>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</si>
  <si>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</si>
  <si>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</si>
  <si>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</si>
  <si>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</si>
  <si>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</si>
  <si>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</si>
  <si>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</si>
  <si>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</si>
  <si>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</si>
  <si>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</si>
  <si>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</si>
  <si>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</si>
  <si>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</si>
  <si>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</si>
  <si>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</si>
  <si>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</si>
  <si>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</si>
  <si>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</si>
  <si>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</si>
  <si>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</si>
  <si>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</si>
  <si>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</si>
  <si>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</si>
  <si>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</si>
  <si>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</si>
  <si>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</si>
  <si>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</si>
  <si>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</si>
  <si>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</si>
  <si>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</si>
  <si>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</si>
  <si>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</si>
  <si>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</si>
  <si>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</si>
  <si>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</si>
  <si>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</si>
  <si>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</si>
  <si>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</si>
  <si>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</si>
  <si>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</si>
  <si>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</si>
  <si>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</si>
  <si>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</si>
  <si>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</si>
  <si>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</si>
  <si>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</si>
  <si>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</si>
  <si>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</si>
  <si>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</si>
  <si>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</si>
  <si>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</si>
  <si>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</si>
  <si>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</si>
  <si>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</si>
  <si>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</si>
  <si>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</si>
  <si>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</si>
  <si>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</si>
  <si>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</si>
  <si>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</si>
  <si>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</si>
  <si>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</si>
  <si>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</si>
  <si>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</si>
  <si>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</si>
  <si>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</si>
  <si>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</si>
  <si>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</si>
  <si>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</si>
  <si>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</si>
  <si>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</si>
  <si>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</si>
  <si>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</si>
  <si>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</si>
  <si>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</si>
  <si>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</si>
  <si>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</si>
  <si>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</si>
  <si>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</si>
  <si>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</si>
  <si>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</si>
  <si>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</si>
  <si>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</si>
  <si>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</si>
  <si>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</si>
  <si>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</si>
  <si>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</si>
  <si>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</si>
  <si>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</si>
  <si>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</si>
  <si>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</si>
  <si>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</si>
  <si>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</si>
  <si>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</si>
  <si>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</si>
  <si>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</si>
  <si>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</si>
  <si>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</si>
  <si>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</si>
  <si>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</si>
  <si>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</si>
  <si>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</si>
  <si>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</si>
  <si>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</si>
  <si>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</si>
  <si>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</si>
  <si>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</si>
  <si>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</si>
  <si>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</si>
  <si>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</si>
  <si>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</si>
  <si>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</si>
  <si>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</si>
  <si>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</si>
  <si>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</si>
  <si>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</si>
  <si>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</si>
  <si>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</si>
  <si>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</si>
  <si>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</si>
  <si>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</si>
  <si>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</si>
  <si>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</si>
  <si>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</si>
  <si>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</si>
  <si>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</si>
  <si>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</si>
  <si>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</si>
  <si>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</si>
  <si>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</si>
  <si>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</si>
  <si>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</si>
  <si>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</si>
  <si>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</si>
  <si>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</si>
  <si>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</si>
  <si>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</si>
  <si>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</si>
  <si>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</si>
  <si>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</si>
  <si>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</si>
  <si>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</si>
  <si>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</si>
  <si>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</si>
  <si>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</si>
  <si>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</si>
  <si>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</si>
  <si>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</si>
  <si>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</si>
  <si>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</si>
  <si>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</si>
  <si>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</si>
  <si>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</si>
  <si>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</si>
  <si>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</si>
  <si>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</si>
  <si>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</si>
  <si>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</si>
  <si>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</si>
  <si>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</si>
  <si>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</si>
  <si>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</si>
  <si>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</si>
  <si>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</si>
  <si>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</si>
  <si>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</si>
  <si>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</si>
  <si>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</si>
  <si>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</si>
  <si>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</si>
  <si>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</si>
  <si>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</si>
  <si>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</si>
  <si>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</si>
  <si>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</si>
  <si>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</si>
  <si>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</si>
  <si>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</si>
  <si>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</si>
  <si>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</si>
  <si>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</si>
  <si>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</si>
  <si>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</si>
  <si>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</si>
  <si>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</si>
  <si>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</si>
  <si>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</si>
  <si>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</si>
  <si>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</si>
  <si>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</si>
  <si>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</si>
  <si>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</si>
  <si>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</si>
  <si>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</si>
  <si>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</si>
  <si>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</si>
  <si>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</si>
  <si>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</si>
  <si>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</si>
  <si>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</si>
  <si>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</si>
  <si>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</si>
  <si>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</si>
  <si>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</si>
  <si>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</si>
  <si>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</si>
  <si>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</si>
  <si>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</si>
  <si>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</si>
  <si>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</si>
  <si>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</si>
  <si>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</si>
  <si>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</si>
  <si>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</si>
  <si>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</si>
  <si>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</si>
  <si>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</si>
  <si>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</si>
  <si>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</si>
  <si>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</si>
  <si>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</si>
  <si>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</si>
  <si>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</si>
  <si>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</si>
  <si>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</si>
  <si>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</si>
  <si>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</si>
  <si>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</si>
  <si>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</si>
  <si>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</si>
  <si>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</si>
  <si>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</si>
  <si>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</si>
  <si>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</si>
  <si>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</si>
  <si>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</si>
  <si>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</si>
  <si>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</si>
  <si>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</si>
  <si>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</si>
  <si>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</si>
  <si>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</si>
  <si>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</si>
  <si>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</si>
  <si>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</si>
  <si>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</si>
  <si>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</si>
  <si>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</si>
  <si>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</si>
  <si>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</si>
  <si>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</si>
  <si>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</si>
  <si>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</si>
  <si>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</si>
  <si>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</si>
  <si>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</si>
  <si>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</si>
  <si>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</si>
  <si>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</si>
  <si>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</si>
  <si>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</si>
  <si>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</si>
  <si>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</si>
  <si>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</si>
  <si>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</si>
  <si>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</si>
  <si>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</si>
  <si>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</si>
  <si>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</si>
  <si>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</si>
  <si>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</si>
  <si>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</si>
  <si>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</si>
  <si>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</si>
  <si>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</si>
  <si>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</si>
  <si>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</si>
  <si>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</si>
  <si>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</si>
  <si>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</si>
  <si>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</si>
  <si>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</si>
  <si>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</si>
  <si>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</si>
  <si>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</si>
  <si>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</si>
  <si>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</si>
  <si>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</si>
  <si>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</si>
  <si>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</si>
  <si>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</si>
  <si>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</si>
  <si>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</si>
  <si>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</si>
  <si>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</si>
  <si>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</si>
  <si>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</si>
  <si>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</si>
  <si>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</si>
  <si>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</si>
  <si>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</si>
  <si>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</si>
  <si>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</si>
  <si>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</si>
  <si>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</si>
  <si>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</si>
  <si>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</si>
  <si>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</si>
  <si>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</si>
  <si>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</si>
  <si>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</si>
  <si>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</si>
  <si>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</si>
  <si>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</si>
  <si>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</si>
  <si>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</si>
  <si>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</si>
  <si>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</si>
  <si>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</si>
  <si>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</si>
  <si>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</si>
  <si>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</si>
  <si>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</si>
  <si>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</si>
  <si>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</si>
  <si>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</si>
  <si>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</si>
  <si>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</si>
  <si>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</si>
  <si>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</si>
  <si>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</si>
  <si>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</si>
  <si>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</si>
  <si>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</si>
  <si>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</si>
  <si>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</si>
  <si>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</si>
  <si>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</si>
  <si>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</si>
  <si>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</si>
  <si>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</si>
  <si>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</si>
  <si>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</si>
  <si>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</si>
  <si>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</si>
  <si>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</si>
  <si>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</si>
  <si>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</si>
  <si>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</si>
  <si>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</si>
  <si>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</si>
  <si>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</si>
  <si>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</si>
  <si>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</si>
  <si>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</si>
  <si>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</si>
  <si>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</si>
  <si>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</si>
  <si>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</si>
  <si>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</si>
  <si>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</si>
  <si>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</si>
  <si>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</si>
  <si>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</si>
  <si>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</si>
  <si>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</si>
  <si>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</si>
  <si>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</si>
  <si>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</si>
  <si>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</si>
  <si>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</si>
  <si>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</si>
  <si>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</si>
  <si>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</si>
  <si>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</si>
  <si>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</si>
  <si>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</si>
  <si>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</si>
  <si>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</si>
  <si>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</si>
  <si>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</si>
  <si>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</si>
  <si>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</si>
  <si>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</si>
  <si>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</si>
  <si>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</si>
  <si>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</si>
  <si>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</si>
  <si>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</si>
  <si>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</si>
  <si>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</si>
  <si>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</si>
  <si>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</si>
  <si>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</si>
  <si>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</si>
  <si>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</si>
  <si>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</si>
  <si>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</si>
  <si>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</si>
  <si>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</si>
  <si>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</si>
  <si>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</si>
  <si>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</si>
  <si>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</si>
  <si>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</si>
  <si>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</si>
  <si>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</si>
  <si>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</si>
  <si>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</si>
  <si>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</si>
  <si>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</si>
  <si>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</si>
  <si>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</si>
  <si>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</si>
  <si>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</si>
  <si>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</si>
  <si>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</si>
  <si>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</si>
  <si>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</si>
  <si>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</si>
  <si>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</si>
  <si>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</si>
  <si>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</si>
  <si>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</si>
  <si>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</si>
  <si>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</si>
  <si>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</si>
  <si>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</si>
  <si>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</si>
  <si>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</si>
  <si>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</si>
  <si>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</si>
  <si>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</si>
  <si>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</si>
  <si>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</si>
  <si>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</si>
  <si>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</si>
  <si>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</si>
  <si>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</si>
  <si>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</si>
  <si>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</si>
  <si>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</si>
  <si>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</si>
  <si>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</si>
  <si>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</si>
  <si>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</si>
  <si>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</si>
  <si>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</si>
  <si>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</si>
  <si>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</si>
  <si>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</si>
  <si>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</si>
  <si>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</si>
  <si>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</si>
  <si>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</si>
  <si>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</si>
  <si>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</si>
  <si>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</si>
  <si>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</si>
  <si>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</si>
  <si>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</si>
  <si>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</si>
  <si>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</si>
  <si>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</si>
  <si>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</si>
  <si>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</si>
  <si>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</si>
  <si>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</si>
  <si>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</si>
  <si>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</si>
  <si>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</si>
  <si>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</si>
  <si>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</si>
  <si>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</si>
  <si>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</si>
  <si>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</si>
  <si>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</si>
  <si>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</si>
  <si>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</si>
  <si>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</si>
  <si>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</si>
  <si>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</si>
  <si>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</si>
  <si>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</si>
  <si>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</si>
  <si>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</si>
  <si>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</si>
  <si>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</si>
  <si>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</si>
  <si>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</si>
  <si>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</si>
  <si>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</si>
  <si>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</si>
  <si>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</si>
  <si>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</si>
  <si>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</si>
  <si>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</si>
  <si>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</si>
  <si>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</si>
  <si>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</si>
  <si>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</si>
  <si>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</si>
  <si>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</si>
  <si>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</si>
  <si>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</si>
  <si>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</si>
  <si>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</si>
  <si>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</si>
  <si>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</si>
  <si>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</si>
  <si>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</si>
  <si>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</si>
  <si>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</si>
  <si>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</si>
  <si>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</si>
  <si>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</si>
  <si>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</si>
  <si>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</si>
  <si>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</si>
  <si>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</si>
  <si>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</si>
  <si>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</si>
  <si>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</si>
  <si>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</si>
  <si>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</si>
  <si>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</si>
  <si>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</si>
  <si>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</si>
  <si>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</si>
  <si>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</si>
  <si>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</si>
  <si>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</si>
  <si>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</si>
  <si>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</si>
  <si>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</si>
  <si>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</si>
  <si>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</si>
  <si>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</si>
  <si>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</si>
  <si>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</si>
  <si>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</si>
  <si>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</si>
  <si>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</si>
  <si>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</si>
  <si>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</si>
  <si>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</si>
  <si>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</si>
  <si>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</si>
  <si>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</si>
  <si>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</si>
  <si>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</si>
  <si>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</si>
  <si>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</si>
  <si>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</si>
  <si>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</si>
  <si>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</si>
  <si>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</si>
  <si>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</si>
  <si>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</si>
  <si>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</si>
  <si>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</si>
  <si>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</si>
  <si>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</si>
  <si>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</si>
  <si>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</si>
  <si>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</si>
  <si>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</si>
  <si>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</si>
  <si>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</si>
  <si>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</si>
  <si>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</si>
  <si>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</si>
  <si>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</si>
  <si>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</si>
  <si>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</si>
  <si>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</si>
  <si>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</si>
  <si>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</si>
  <si>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</si>
  <si>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</si>
  <si>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</si>
  <si>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</si>
  <si>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</si>
  <si>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</si>
  <si>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</si>
  <si>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</si>
  <si>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</si>
  <si>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</si>
  <si>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</si>
  <si>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</si>
  <si>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</si>
  <si>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</si>
  <si>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</si>
  <si>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</si>
  <si>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</si>
  <si>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</si>
  <si>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</si>
  <si>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</si>
  <si>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</si>
  <si>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</si>
  <si>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</si>
  <si>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</si>
  <si>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</si>
  <si>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</si>
  <si>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</si>
  <si>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</si>
  <si>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</si>
  <si>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</si>
  <si>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</si>
  <si>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</si>
  <si>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</si>
  <si>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</si>
  <si>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</si>
  <si>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</si>
  <si>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</si>
  <si>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</si>
  <si>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</si>
  <si>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</si>
  <si>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</si>
  <si>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</si>
  <si>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</si>
  <si>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</si>
  <si>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</si>
  <si>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</si>
  <si>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</si>
  <si>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</si>
  <si>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</si>
  <si>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</si>
  <si>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</si>
  <si>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</si>
  <si>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</si>
  <si>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</si>
  <si>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</si>
  <si>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</si>
  <si>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</si>
  <si>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</si>
  <si>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</si>
  <si>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</si>
  <si>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</si>
  <si>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</si>
  <si>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</si>
  <si>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</si>
  <si>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</si>
  <si>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</si>
  <si>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</si>
  <si>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</si>
  <si>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</si>
  <si>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</si>
  <si>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</si>
  <si>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</si>
  <si>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</si>
  <si>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</si>
  <si>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</si>
  <si>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</si>
  <si>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</si>
  <si>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</si>
  <si>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</si>
  <si>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</si>
  <si>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</si>
  <si>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</si>
  <si>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</si>
  <si>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</si>
  <si>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</si>
  <si>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</si>
  <si>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</si>
  <si>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</si>
  <si>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</si>
  <si>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</si>
  <si>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</si>
  <si>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</si>
  <si>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</si>
  <si>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</si>
  <si>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</si>
  <si>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</si>
  <si>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</si>
  <si>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</si>
  <si>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</si>
  <si>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</si>
  <si>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</si>
  <si>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</si>
  <si>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</si>
  <si>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</si>
  <si>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</si>
  <si>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</si>
  <si>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</si>
  <si>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</si>
  <si>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</si>
  <si>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</si>
  <si>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</si>
  <si>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</si>
  <si>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</si>
  <si>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</si>
  <si>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</si>
  <si>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</si>
  <si>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</si>
  <si>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</si>
  <si>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</si>
  <si>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</si>
  <si>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</si>
  <si>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</si>
  <si>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</si>
  <si>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</si>
  <si>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</si>
  <si>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</si>
  <si>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</si>
  <si>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</si>
  <si>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</si>
  <si>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</si>
  <si>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</si>
  <si>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</si>
  <si>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</si>
  <si>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</si>
  <si>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</si>
  <si>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</si>
  <si>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</si>
  <si>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</si>
  <si>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</si>
  <si>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</si>
  <si>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</si>
  <si>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</si>
  <si>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</si>
  <si>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</si>
  <si>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</si>
  <si>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</si>
  <si>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</si>
  <si>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</si>
  <si>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</si>
  <si>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</si>
  <si>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</si>
  <si>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</si>
  <si>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</si>
  <si>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</si>
  <si>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</si>
  <si>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</si>
  <si>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</si>
  <si>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</si>
  <si>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</si>
  <si>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</si>
  <si>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</si>
  <si>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</si>
  <si>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</si>
  <si>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</si>
  <si>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</si>
  <si>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</si>
  <si>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</si>
  <si>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</si>
  <si>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</si>
  <si>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</si>
  <si>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</si>
  <si>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</si>
  <si>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</si>
  <si>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</si>
  <si>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</si>
  <si>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</si>
  <si>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</si>
  <si>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</si>
  <si>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</si>
  <si>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</si>
  <si>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</si>
  <si>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</si>
  <si>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</si>
  <si>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</si>
  <si>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</si>
  <si>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</si>
  <si>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</si>
  <si>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</si>
  <si>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</si>
  <si>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</si>
  <si>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</si>
  <si>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</si>
  <si>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</si>
  <si>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</si>
  <si>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</si>
  <si>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</si>
  <si>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</si>
  <si>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</si>
  <si>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</si>
  <si>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</si>
  <si>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</si>
  <si>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</si>
  <si>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</si>
  <si>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</si>
  <si>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</si>
  <si>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</si>
  <si>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</si>
  <si>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</si>
  <si>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</si>
  <si>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</si>
  <si>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</si>
  <si>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</si>
  <si>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</si>
  <si>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</si>
  <si>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</si>
  <si>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</si>
  <si>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</si>
  <si>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</si>
  <si>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</si>
  <si>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</si>
  <si>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</si>
  <si>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</si>
  <si>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</si>
  <si>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</si>
  <si>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</si>
  <si>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</si>
  <si>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</si>
  <si>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</si>
  <si>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</si>
  <si>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</si>
  <si>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</si>
  <si>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</si>
  <si>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</si>
  <si>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</si>
  <si>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</si>
  <si>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</si>
  <si>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</si>
  <si>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</si>
  <si>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</si>
  <si>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</si>
  <si>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</si>
  <si>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</si>
  <si>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</si>
  <si>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</si>
  <si>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</si>
  <si>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</si>
  <si>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</si>
  <si>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</si>
  <si>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</si>
  <si>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</si>
  <si>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</si>
  <si>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</si>
  <si>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</si>
  <si>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</si>
  <si>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</si>
  <si>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</si>
  <si>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</si>
  <si>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</si>
  <si>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</si>
  <si>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</si>
  <si>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</si>
  <si>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</si>
  <si>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</si>
  <si>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</si>
  <si>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</si>
  <si>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</si>
  <si>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</si>
  <si>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</si>
  <si>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</si>
  <si>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</si>
  <si>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</si>
  <si>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</si>
  <si>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</si>
  <si>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</si>
  <si>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</si>
  <si>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</si>
  <si>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</si>
  <si>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</si>
  <si>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</si>
  <si>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</si>
  <si>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</si>
  <si>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</si>
  <si>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</si>
  <si>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</si>
  <si>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</si>
  <si>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</si>
  <si>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</si>
  <si>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</si>
  <si>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</si>
  <si>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</si>
  <si>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</si>
  <si>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</si>
  <si>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</si>
  <si>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</si>
  <si>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</si>
  <si>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</si>
  <si>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</si>
  <si>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</si>
  <si>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</si>
  <si>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</si>
  <si>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</si>
  <si>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</si>
  <si>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</si>
  <si>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</si>
  <si>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</si>
  <si>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</si>
  <si>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</si>
  <si>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</si>
  <si>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</si>
  <si>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</si>
  <si>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</si>
  <si>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</si>
  <si>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</si>
  <si>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</si>
  <si>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</si>
  <si>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</si>
  <si>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</si>
  <si>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</si>
  <si>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</si>
  <si>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</si>
  <si>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</si>
  <si>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</si>
  <si>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</si>
  <si>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</si>
  <si>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</si>
  <si>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</si>
  <si>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</si>
  <si>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</si>
  <si>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</si>
  <si>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</si>
  <si>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</si>
  <si>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</si>
  <si>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</si>
  <si>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</si>
  <si>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</si>
  <si>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</si>
  <si>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</si>
  <si>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</si>
  <si>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</si>
  <si>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</si>
  <si>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</si>
  <si>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</si>
  <si>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</si>
  <si>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</si>
  <si>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</si>
  <si>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</si>
  <si>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</si>
  <si>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</si>
  <si>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</si>
  <si>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</si>
  <si>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</si>
  <si>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</si>
  <si>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</si>
  <si>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</si>
  <si>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</si>
  <si>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</si>
  <si>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</si>
  <si>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</si>
  <si>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</si>
  <si>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</si>
  <si>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</si>
  <si>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</si>
  <si>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</si>
  <si>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</si>
  <si>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</si>
  <si>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</si>
  <si>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</si>
  <si>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</si>
  <si>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</si>
  <si>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</si>
  <si>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</si>
  <si>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</si>
  <si>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</si>
  <si>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</si>
  <si>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</si>
  <si>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</si>
  <si>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</si>
  <si>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</si>
  <si>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</si>
  <si>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</si>
  <si>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</si>
  <si>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</si>
  <si>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</si>
  <si>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</si>
  <si>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</si>
  <si>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</si>
  <si>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</si>
  <si>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</si>
  <si>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</si>
  <si>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</si>
  <si>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</si>
  <si>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</si>
  <si>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</si>
  <si>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</si>
  <si>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</si>
  <si>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</si>
  <si>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</si>
  <si>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</si>
  <si>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</si>
  <si>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</si>
  <si>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</si>
  <si>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</si>
  <si>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</si>
  <si>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</si>
  <si>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</si>
  <si>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</si>
  <si>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</si>
  <si>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</si>
  <si>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</si>
  <si>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</si>
  <si>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</si>
  <si>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</si>
  <si>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</si>
  <si>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</si>
  <si>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</si>
  <si>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</si>
  <si>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</si>
  <si>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</si>
  <si>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</si>
  <si>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</si>
  <si>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</si>
  <si>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</si>
  <si>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</si>
  <si>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</si>
  <si>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</si>
  <si>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</si>
  <si>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</si>
  <si>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</si>
  <si>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</si>
  <si>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</si>
  <si>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</si>
  <si>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</si>
  <si>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</si>
  <si>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</si>
  <si>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</si>
  <si>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</si>
  <si>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</si>
  <si>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</si>
  <si>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</si>
  <si>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</si>
  <si>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</si>
  <si>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</si>
  <si>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</si>
  <si>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</si>
  <si>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</si>
  <si>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</si>
  <si>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</si>
  <si>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</si>
  <si>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</si>
  <si>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</si>
  <si>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</si>
  <si>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</si>
  <si>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</si>
  <si>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</si>
  <si>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</si>
  <si>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</si>
  <si>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</si>
  <si>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</si>
  <si>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</si>
  <si>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</si>
  <si>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</si>
  <si>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</si>
  <si>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</si>
  <si>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</si>
  <si>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</si>
  <si>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</si>
  <si>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</si>
  <si>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</si>
  <si>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</si>
  <si>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</si>
  <si>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</si>
  <si>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</si>
  <si>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</si>
  <si>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</si>
  <si>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</si>
  <si>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</si>
  <si>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</si>
  <si>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</si>
  <si>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</si>
  <si>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</si>
  <si>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</si>
  <si>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</si>
  <si>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</si>
  <si>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</si>
  <si>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</si>
  <si>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</si>
  <si>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</si>
  <si>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</si>
  <si>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</si>
  <si>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</si>
  <si>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</si>
  <si>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</si>
  <si>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</si>
  <si>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</si>
  <si>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</si>
  <si>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</si>
  <si>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</si>
  <si>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</si>
  <si>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</si>
  <si>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</si>
  <si>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</si>
  <si>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</si>
  <si>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</si>
  <si>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</si>
  <si>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</si>
  <si>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</si>
  <si>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</si>
  <si>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</si>
  <si>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</si>
  <si>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</si>
  <si>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</si>
  <si>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</si>
  <si>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</si>
  <si>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</si>
  <si>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</si>
  <si>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</si>
  <si>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</si>
  <si>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</si>
  <si>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</si>
  <si>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</si>
  <si>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</si>
  <si>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</si>
  <si>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</si>
  <si>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</si>
  <si>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</si>
  <si>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</si>
  <si>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</si>
  <si>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</si>
  <si>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</si>
  <si>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</si>
  <si>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</si>
  <si>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</si>
  <si>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</si>
  <si>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</si>
  <si>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</si>
  <si>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</si>
  <si>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</si>
  <si>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</si>
  <si>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</si>
  <si>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</si>
  <si>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</si>
  <si>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</si>
  <si>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</si>
  <si>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</si>
  <si>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</si>
  <si>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</si>
  <si>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</si>
  <si>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</si>
  <si>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</si>
  <si>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</si>
  <si>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</si>
  <si>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</si>
  <si>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</si>
  <si>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</si>
  <si>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</si>
  <si>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</si>
  <si>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</si>
  <si>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</si>
  <si>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</si>
  <si>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</si>
  <si>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</si>
  <si>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</si>
  <si>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</si>
  <si>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</si>
  <si>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</si>
  <si>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</si>
  <si>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</si>
  <si>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</si>
  <si>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</si>
  <si>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</si>
  <si>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</si>
  <si>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</si>
  <si>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</si>
  <si>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</si>
  <si>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</si>
  <si>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</si>
  <si>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</si>
  <si>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</si>
  <si>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</si>
  <si>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</si>
  <si>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</si>
  <si>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</si>
  <si>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</si>
  <si>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</si>
  <si>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</si>
  <si>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</si>
  <si>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</si>
  <si>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</si>
  <si>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</si>
  <si>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</si>
  <si>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</si>
  <si>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</si>
  <si>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</si>
  <si>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</si>
  <si>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</si>
  <si>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</si>
  <si>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</si>
  <si>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</si>
  <si>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</si>
  <si>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</si>
  <si>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</si>
  <si>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</si>
  <si>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</si>
  <si>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</si>
  <si>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</si>
  <si>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</si>
  <si>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</si>
  <si>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</si>
  <si>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</si>
  <si>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</si>
  <si>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</si>
  <si>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</si>
  <si>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</si>
  <si>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</si>
  <si>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</si>
  <si>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</si>
  <si>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</si>
  <si>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</si>
  <si>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</si>
  <si>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</si>
  <si>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</si>
  <si>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</si>
  <si>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</si>
  <si>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</si>
  <si>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</si>
  <si>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</si>
  <si>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</si>
  <si>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</si>
  <si>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</si>
  <si>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</si>
  <si>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</si>
  <si>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</si>
  <si>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</si>
  <si>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</si>
  <si>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</si>
  <si>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</si>
  <si>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</si>
  <si>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</si>
  <si>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</si>
  <si>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</si>
  <si>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</si>
  <si>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</si>
  <si>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</si>
  <si>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</si>
  <si>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</si>
  <si>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</si>
  <si>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</si>
  <si>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</si>
  <si>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</si>
  <si>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</si>
  <si>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</si>
  <si>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</si>
  <si>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</si>
  <si>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</si>
  <si>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</si>
  <si>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</si>
  <si>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</si>
  <si>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</si>
  <si>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</si>
  <si>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</si>
  <si>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</si>
  <si>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</si>
  <si>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</si>
  <si>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</si>
  <si>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</si>
  <si>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</si>
  <si>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</si>
  <si>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</si>
  <si>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</si>
  <si>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</si>
  <si>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</si>
  <si>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</si>
  <si>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</si>
  <si>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</si>
  <si>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</si>
  <si>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</si>
  <si>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</si>
  <si>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</si>
  <si>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</si>
  <si>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</si>
  <si>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</si>
  <si>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</si>
  <si>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</si>
  <si>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</si>
  <si>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</si>
  <si>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</si>
  <si>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</si>
  <si>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</si>
  <si>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</si>
  <si>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</si>
  <si>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</si>
  <si>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</si>
  <si>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</si>
  <si>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</si>
  <si>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</si>
  <si>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</si>
  <si>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</si>
  <si>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</si>
  <si>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</si>
  <si>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</si>
  <si>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</si>
  <si>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</si>
  <si>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</si>
  <si>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</si>
  <si>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</si>
  <si>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</si>
  <si>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</si>
  <si>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</si>
  <si>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</si>
  <si>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</si>
  <si>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</si>
  <si>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</si>
  <si>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</si>
  <si>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</si>
  <si>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</si>
  <si>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</si>
  <si>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</si>
  <si>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</si>
  <si>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</si>
  <si>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</si>
  <si>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</si>
  <si>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</si>
  <si>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</si>
  <si>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</si>
  <si>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</si>
  <si>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</si>
  <si>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</si>
  <si>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</si>
  <si>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</si>
  <si>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</si>
  <si>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</si>
  <si>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</si>
  <si>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</si>
  <si>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</si>
  <si>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</si>
  <si>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</si>
  <si>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</si>
  <si>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</si>
  <si>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</si>
  <si>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</si>
  <si>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</si>
  <si>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</si>
  <si>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</si>
  <si>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</si>
  <si>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</si>
  <si>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</si>
  <si>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</si>
  <si>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</si>
  <si>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</si>
  <si>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</si>
  <si>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</si>
  <si>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</si>
  <si>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</si>
  <si>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</si>
  <si>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</si>
  <si>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</si>
  <si>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</si>
  <si>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</si>
  <si>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</si>
  <si>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</si>
  <si>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</si>
  <si>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</si>
  <si>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</si>
  <si>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</si>
  <si>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</si>
  <si>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</si>
  <si>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</si>
  <si>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</si>
  <si>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</si>
  <si>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</si>
  <si>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</si>
  <si>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</si>
  <si>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</si>
  <si>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</si>
  <si>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</si>
  <si>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</si>
  <si>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</si>
  <si>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</si>
  <si>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</si>
  <si>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</si>
  <si>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</si>
  <si>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</si>
  <si>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</si>
  <si>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</si>
  <si>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</si>
  <si>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</si>
  <si>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</si>
  <si>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</si>
  <si>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</si>
  <si>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</si>
  <si>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</si>
  <si>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</si>
  <si>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</si>
  <si>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</si>
  <si>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</si>
  <si>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</si>
  <si>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</si>
  <si>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</si>
  <si>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</si>
  <si>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</si>
  <si>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</si>
  <si>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</si>
  <si>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</si>
  <si>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</si>
  <si>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</si>
  <si>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</si>
  <si>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</si>
  <si>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</si>
  <si>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</si>
  <si>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</si>
  <si>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</si>
  <si>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</si>
  <si>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</si>
  <si>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</si>
  <si>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</si>
  <si>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</si>
  <si>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</si>
  <si>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</si>
  <si>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</si>
  <si>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</si>
  <si>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</si>
  <si>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</si>
  <si>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</si>
  <si>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</si>
  <si>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</si>
  <si>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</si>
  <si>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</si>
  <si>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</si>
  <si>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</si>
  <si>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</si>
  <si>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</si>
  <si>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</si>
  <si>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</si>
  <si>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</si>
  <si>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</si>
  <si>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</si>
  <si>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</si>
  <si>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</si>
  <si>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</si>
  <si>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</si>
  <si>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</si>
  <si>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</si>
  <si>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</si>
  <si>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</si>
  <si>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</si>
  <si>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</si>
  <si>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</si>
  <si>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</si>
  <si>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</si>
  <si>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</si>
  <si>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</si>
  <si>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</si>
  <si>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</si>
  <si>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</si>
  <si>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</si>
  <si>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</si>
  <si>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</si>
  <si>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</si>
  <si>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</si>
  <si>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</si>
  <si>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</si>
  <si>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</si>
  <si>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</si>
  <si>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</si>
  <si>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</si>
  <si>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</si>
  <si>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</si>
  <si>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</si>
  <si>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</si>
  <si>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</si>
  <si>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</si>
  <si>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</si>
  <si>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</si>
  <si>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</si>
  <si>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</si>
  <si>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</si>
  <si>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</si>
  <si>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</si>
  <si>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</si>
  <si>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</si>
  <si>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</si>
  <si>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</si>
  <si>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</si>
  <si>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</si>
  <si>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</si>
  <si>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</si>
  <si>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</si>
  <si>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</si>
  <si>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</si>
  <si>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</si>
  <si>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</si>
  <si>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</si>
  <si>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</si>
  <si>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</si>
  <si>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</si>
  <si>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</si>
  <si>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</si>
  <si>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</si>
  <si>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</si>
  <si>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</si>
  <si>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</si>
  <si>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</si>
  <si>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</si>
  <si>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</si>
  <si>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</si>
  <si>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</si>
  <si>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</si>
  <si>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</si>
  <si>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</si>
  <si>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</si>
  <si>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</si>
  <si>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</si>
  <si>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</si>
  <si>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</si>
  <si>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</si>
  <si>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</si>
  <si>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</si>
  <si>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</si>
  <si>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</si>
  <si>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</si>
  <si>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</si>
  <si>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</si>
  <si>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</si>
  <si>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</si>
  <si>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</si>
  <si>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</si>
  <si>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</si>
  <si>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</si>
  <si>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</si>
  <si>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</si>
  <si>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</si>
  <si>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</si>
  <si>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</si>
  <si>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</si>
  <si>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</si>
  <si>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</si>
  <si>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</si>
  <si>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</si>
  <si>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</si>
  <si>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</si>
  <si>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</si>
  <si>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</si>
  <si>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</si>
  <si>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</si>
  <si>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</si>
  <si>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</si>
  <si>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</si>
  <si>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</si>
  <si>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</si>
  <si>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</si>
  <si>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</si>
  <si>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</si>
  <si>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</si>
  <si>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</si>
  <si>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</si>
  <si>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</si>
  <si>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</si>
  <si>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</si>
  <si>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</si>
  <si>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</si>
  <si>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</si>
  <si>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</si>
  <si>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</si>
  <si>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</si>
  <si>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</si>
  <si>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</si>
  <si>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</si>
  <si>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</si>
  <si>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</si>
  <si>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</si>
  <si>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</si>
  <si>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</si>
  <si>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</si>
  <si>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</si>
  <si>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</si>
  <si>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</si>
  <si>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</si>
  <si>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</si>
  <si>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</si>
  <si>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</si>
  <si>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</si>
  <si>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</si>
  <si>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</si>
  <si>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</si>
  <si>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</si>
  <si>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</si>
  <si>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</si>
  <si>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</si>
  <si>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</si>
  <si>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</si>
  <si>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</si>
  <si>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</si>
  <si>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</si>
  <si>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</si>
  <si>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</si>
  <si>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</si>
  <si>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</si>
  <si>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</si>
  <si>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</si>
  <si>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</si>
  <si>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</si>
  <si>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</si>
  <si>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</si>
  <si>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</si>
  <si>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</si>
  <si>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</si>
  <si>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</si>
  <si>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</si>
  <si>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</si>
  <si>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</si>
  <si>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</si>
  <si>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</si>
  <si>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</si>
  <si>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</si>
  <si>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</si>
  <si>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</si>
  <si>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</si>
  <si>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</si>
  <si>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</si>
  <si>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</si>
  <si>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</si>
  <si>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</si>
  <si>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</si>
  <si>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</si>
  <si>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</si>
  <si>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</si>
  <si>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</si>
  <si>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</si>
  <si>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</si>
  <si>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</si>
  <si>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</si>
  <si>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</si>
  <si>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</si>
  <si>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</si>
  <si>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</si>
  <si>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</si>
  <si>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</si>
  <si>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</si>
  <si>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</si>
  <si>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</si>
  <si>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</si>
  <si>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</si>
  <si>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</si>
  <si>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</si>
  <si>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</si>
  <si>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</si>
  <si>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</si>
  <si>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</si>
  <si>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</si>
  <si>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</si>
  <si>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</si>
  <si>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</si>
  <si>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</si>
  <si>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</si>
  <si>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</si>
  <si>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</si>
  <si>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</si>
  <si>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</si>
  <si>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</si>
  <si>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</si>
  <si>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</si>
  <si>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</si>
  <si>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</si>
  <si>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</si>
  <si>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</si>
  <si>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</si>
  <si>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</si>
  <si>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</si>
  <si>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</si>
  <si>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</si>
  <si>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</si>
  <si>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</si>
  <si>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</si>
  <si>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</si>
  <si>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</si>
  <si>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</si>
  <si>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</si>
  <si>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</si>
  <si>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</si>
  <si>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</si>
  <si>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</si>
  <si>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</si>
  <si>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</si>
  <si>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</si>
  <si>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</si>
  <si>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</si>
  <si>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</si>
  <si>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</si>
  <si>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</si>
  <si>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</si>
  <si>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</si>
  <si>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</si>
  <si>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</si>
  <si>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</si>
  <si>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</si>
  <si>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</si>
  <si>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</si>
  <si>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</si>
  <si>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</si>
  <si>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</si>
  <si>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</si>
  <si>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</si>
  <si>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</si>
  <si>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</si>
  <si>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</si>
  <si>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</si>
  <si>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</si>
  <si>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</si>
  <si>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</si>
  <si>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</si>
  <si>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</si>
  <si>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</si>
  <si>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</si>
  <si>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</si>
  <si>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</si>
  <si>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</si>
  <si>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</si>
  <si>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</si>
  <si>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</si>
  <si>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</si>
  <si>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</si>
  <si>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</si>
  <si>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</si>
  <si>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</si>
  <si>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</si>
  <si>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</si>
  <si>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</si>
  <si>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</si>
  <si>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</si>
  <si>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</si>
  <si>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</si>
  <si>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</si>
  <si>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</si>
  <si>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</si>
  <si>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</si>
  <si>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</si>
  <si>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</si>
  <si>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</si>
  <si>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</si>
  <si>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</si>
  <si>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</si>
  <si>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</si>
  <si>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</si>
  <si>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</si>
  <si>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</si>
  <si>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</si>
  <si>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</si>
  <si>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</si>
  <si>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</si>
  <si>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</si>
  <si>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</si>
  <si>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</si>
  <si>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</si>
  <si>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</si>
  <si>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</si>
  <si>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</si>
  <si>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</si>
  <si>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</si>
  <si>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</si>
  <si>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</si>
  <si>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</si>
  <si>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</si>
  <si>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</si>
  <si>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</si>
  <si>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</si>
  <si>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</si>
  <si>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</si>
  <si>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</si>
  <si>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</si>
  <si>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</si>
  <si>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</si>
  <si>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</si>
  <si>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</si>
  <si>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</si>
  <si>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</si>
  <si>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</si>
  <si>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</si>
  <si>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</si>
  <si>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</si>
  <si>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</si>
  <si>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</si>
  <si>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</si>
  <si>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</si>
  <si>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</si>
  <si>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</si>
  <si>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</si>
  <si>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</si>
  <si>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</si>
  <si>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</si>
  <si>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</si>
  <si>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</si>
  <si>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</si>
  <si>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</si>
  <si>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</si>
  <si>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</si>
  <si>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</si>
  <si>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</si>
  <si>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</si>
  <si>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</si>
  <si>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</si>
  <si>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</si>
  <si>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</si>
  <si>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</si>
  <si>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</si>
  <si>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</si>
  <si>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</si>
  <si>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</si>
  <si>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</si>
  <si>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</si>
  <si>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</si>
  <si>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</si>
  <si>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</si>
  <si>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</si>
  <si>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</si>
  <si>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</si>
  <si>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</si>
  <si>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</si>
  <si>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</si>
  <si>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</si>
  <si>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</si>
  <si>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</si>
  <si>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</si>
  <si>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</si>
  <si>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</si>
  <si>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</si>
  <si>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</si>
  <si>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</si>
  <si>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</si>
  <si>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</si>
  <si>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</si>
  <si>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</si>
  <si>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</si>
  <si>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</si>
  <si>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</si>
  <si>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</si>
  <si>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</si>
  <si>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</si>
  <si>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</si>
  <si>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</si>
  <si>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</si>
  <si>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</si>
  <si>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</si>
  <si>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</si>
  <si>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</si>
  <si>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</si>
  <si>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</si>
  <si>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</si>
  <si>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</si>
  <si>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</si>
  <si>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</si>
  <si>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</si>
  <si>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</si>
  <si>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</si>
  <si>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</si>
  <si>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</si>
  <si>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</si>
  <si>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</si>
  <si>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</si>
  <si>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</si>
  <si>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</si>
  <si>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</si>
  <si>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</si>
  <si>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</si>
  <si>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</si>
  <si>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</si>
  <si>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</si>
  <si>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</si>
  <si>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</si>
  <si>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</si>
  <si>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</si>
  <si>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</si>
  <si>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</si>
  <si>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</si>
  <si>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</si>
  <si>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</si>
  <si>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</si>
  <si>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</si>
  <si>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</si>
  <si>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</si>
  <si>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</si>
  <si>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</si>
  <si>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</si>
  <si>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</si>
  <si>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</si>
  <si>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</si>
  <si>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</si>
  <si>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</si>
  <si>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</si>
  <si>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</si>
  <si>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</si>
  <si>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</si>
  <si>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</si>
  <si>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</si>
  <si>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</si>
  <si>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</si>
  <si>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</si>
  <si>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</si>
  <si>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</si>
  <si>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</si>
  <si>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</si>
  <si>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</si>
  <si>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</si>
  <si>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</si>
  <si>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</si>
  <si>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</si>
  <si>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</si>
  <si>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</si>
  <si>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</si>
  <si>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</si>
  <si>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</si>
  <si>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</si>
  <si>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</si>
  <si>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</si>
  <si>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</si>
  <si>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</si>
  <si>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</si>
  <si>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</si>
  <si>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</si>
  <si>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</si>
  <si>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</si>
  <si>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</si>
  <si>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</si>
  <si>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</si>
  <si>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</si>
  <si>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</si>
  <si>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</si>
  <si>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</si>
  <si>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</si>
  <si>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</si>
  <si>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</si>
  <si>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</si>
  <si>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</si>
  <si>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</si>
  <si>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</si>
  <si>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</si>
  <si>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</si>
  <si>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</si>
  <si>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</si>
  <si>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</si>
  <si>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</si>
  <si>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</si>
  <si>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</si>
  <si>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</si>
  <si>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</si>
  <si>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</si>
  <si>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</si>
  <si>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</si>
  <si>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</si>
  <si>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</si>
  <si>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</si>
  <si>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</si>
  <si>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</si>
  <si>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</si>
  <si>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</si>
  <si>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</si>
  <si>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</si>
  <si>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</si>
  <si>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</si>
  <si>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</si>
  <si>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</si>
  <si>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</si>
  <si>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</si>
  <si>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</si>
  <si>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</si>
  <si>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</si>
  <si>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</si>
  <si>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</si>
  <si>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</si>
  <si>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</si>
  <si>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</si>
  <si>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</si>
  <si>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</si>
  <si>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</si>
  <si>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</si>
  <si>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</si>
  <si>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</si>
  <si>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</si>
  <si>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</si>
  <si>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</si>
  <si>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</si>
  <si>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</si>
  <si>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</si>
  <si>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</si>
  <si>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</si>
  <si>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</si>
  <si>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</si>
  <si>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</si>
  <si>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</si>
  <si>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</si>
  <si>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</si>
  <si>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</si>
  <si>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</si>
  <si>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</si>
  <si>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</si>
  <si>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</si>
  <si>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</si>
  <si>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</si>
  <si>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</si>
  <si>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</si>
  <si>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</si>
  <si>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</si>
  <si>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</si>
  <si>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</si>
  <si>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</si>
  <si>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</si>
  <si>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</si>
  <si>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</si>
  <si>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</si>
  <si>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</si>
  <si>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</si>
  <si>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</si>
  <si>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</si>
  <si>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</si>
  <si>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</si>
  <si>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</si>
  <si>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</si>
  <si>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</si>
  <si>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</si>
  <si>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</si>
  <si>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</si>
  <si>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</si>
  <si>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</si>
  <si>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</si>
  <si>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</si>
  <si>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</si>
  <si>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</si>
  <si>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</si>
  <si>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</si>
  <si>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</si>
  <si>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</si>
  <si>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</si>
  <si>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</si>
  <si>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</si>
  <si>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</si>
  <si>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</si>
  <si>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</si>
  <si>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</si>
  <si>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</si>
  <si>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</si>
  <si>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</si>
  <si>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</si>
  <si>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</si>
  <si>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</si>
  <si>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</si>
  <si>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</si>
  <si>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</si>
  <si>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</si>
  <si>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</si>
  <si>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</si>
  <si>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</si>
  <si>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</si>
  <si>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</si>
  <si>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</si>
  <si>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</si>
  <si>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</si>
  <si>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</si>
  <si>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</si>
  <si>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</si>
  <si>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</si>
  <si>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</si>
  <si>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</si>
  <si>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</si>
  <si>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</si>
  <si>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</si>
  <si>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</si>
  <si>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</si>
  <si>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</si>
  <si>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</si>
  <si>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</si>
  <si>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</si>
  <si>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</si>
  <si>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</si>
  <si>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</si>
  <si>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</si>
  <si>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</si>
  <si>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</si>
  <si>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</si>
  <si>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</si>
  <si>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</si>
  <si>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</si>
  <si>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</si>
  <si>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</si>
  <si>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</si>
  <si>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</si>
  <si>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</si>
  <si>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</si>
  <si>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</si>
  <si>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</si>
  <si>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</si>
  <si>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</si>
  <si>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</si>
  <si>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</si>
  <si>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</si>
  <si>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</si>
  <si>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</si>
  <si>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</si>
  <si>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</si>
  <si>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</si>
  <si>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</si>
  <si>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</si>
  <si>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</si>
  <si>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</si>
  <si>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</si>
  <si>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</si>
  <si>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</si>
  <si>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</si>
  <si>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</si>
  <si>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</si>
  <si>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</si>
  <si>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</si>
  <si>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</si>
  <si>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</si>
  <si>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</si>
  <si>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</si>
  <si>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</si>
  <si>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</si>
  <si>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</si>
  <si>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</si>
  <si>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</si>
  <si>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</si>
  <si>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</si>
  <si>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</si>
  <si>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</si>
  <si>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</si>
  <si>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</si>
  <si>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</si>
  <si>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</si>
  <si>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</si>
  <si>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</si>
  <si>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</si>
  <si>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</si>
  <si>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</si>
  <si>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</si>
  <si>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</si>
  <si>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</si>
  <si>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</si>
  <si>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</si>
  <si>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</si>
  <si>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</si>
  <si>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</si>
  <si>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</si>
  <si>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</si>
  <si>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</si>
  <si>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</si>
  <si>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</si>
  <si>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</si>
  <si>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</si>
  <si>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</si>
  <si>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</si>
  <si>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</si>
  <si>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</si>
  <si>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</si>
  <si>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</si>
  <si>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</si>
  <si>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</si>
  <si>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</si>
  <si>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</si>
  <si>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</si>
  <si>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</si>
  <si>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</si>
  <si>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</si>
  <si>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</si>
  <si>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</si>
  <si>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</si>
  <si>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</si>
  <si>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</si>
  <si>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</si>
  <si>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</si>
  <si>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</si>
  <si>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</si>
  <si>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</si>
  <si>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</si>
  <si>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</si>
  <si>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</si>
  <si>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</si>
  <si>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</si>
  <si>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</si>
  <si>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</si>
  <si>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</si>
  <si>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</si>
  <si>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</si>
  <si>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</si>
  <si>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</si>
  <si>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</si>
  <si>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</si>
  <si>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</si>
  <si>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</si>
  <si>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</si>
  <si>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</si>
  <si>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</si>
  <si>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</si>
  <si>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</si>
  <si>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</si>
  <si>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</si>
  <si>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</si>
  <si>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</si>
  <si>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</si>
  <si>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</si>
  <si>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</si>
  <si>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</si>
  <si>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</si>
  <si>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</si>
  <si>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</si>
  <si>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</si>
  <si>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</si>
  <si>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</si>
  <si>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</si>
  <si>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</si>
  <si>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</si>
  <si>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</si>
  <si>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</si>
  <si>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</si>
  <si>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</si>
  <si>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</si>
  <si>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</si>
  <si>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</si>
  <si>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</si>
  <si>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</si>
  <si>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</si>
  <si>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</si>
  <si>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</si>
  <si>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</si>
  <si>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</si>
  <si>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</si>
  <si>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</si>
  <si>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</si>
  <si>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</si>
  <si>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</si>
  <si>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</si>
  <si>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</si>
  <si>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</si>
  <si>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</si>
  <si>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</si>
  <si>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</si>
  <si>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</si>
  <si>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</si>
  <si>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</si>
  <si>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</si>
  <si>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</si>
  <si>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</si>
  <si>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</si>
  <si>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</si>
  <si>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</si>
  <si>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</si>
  <si>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</si>
  <si>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</si>
  <si>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</si>
  <si>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</si>
  <si>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</si>
  <si>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</si>
  <si>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</si>
  <si>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</si>
  <si>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</si>
  <si>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</si>
  <si>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</si>
  <si>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</si>
  <si>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</si>
  <si>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</si>
  <si>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</si>
  <si>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</si>
  <si>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</si>
  <si>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</si>
  <si>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</si>
  <si>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</si>
  <si>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</si>
  <si>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</si>
  <si>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</si>
  <si>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</si>
  <si>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</si>
  <si>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</si>
  <si>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</si>
  <si>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</si>
  <si>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</si>
  <si>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</si>
  <si>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</si>
  <si>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</si>
  <si>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</si>
  <si>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</si>
  <si>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</si>
  <si>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</si>
  <si>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</si>
  <si>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</si>
  <si>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</si>
  <si>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</si>
  <si>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</si>
  <si>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</si>
  <si>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</si>
  <si>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</si>
  <si>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</si>
  <si>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</si>
  <si>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</si>
  <si>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</si>
  <si>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</si>
  <si>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</si>
  <si>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</si>
  <si>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</si>
  <si>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</si>
  <si>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</si>
  <si>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</si>
  <si>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</si>
  <si>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</si>
  <si>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</si>
  <si>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</si>
  <si>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</si>
  <si>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</si>
  <si>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</si>
  <si>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</si>
  <si>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</si>
  <si>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</si>
  <si>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</si>
  <si>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</si>
  <si>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</si>
  <si>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</si>
  <si>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</si>
  <si>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</si>
  <si>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</si>
  <si>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</si>
  <si>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</si>
  <si>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</si>
  <si>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</si>
  <si>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</si>
  <si>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</si>
  <si>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</si>
  <si>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</si>
  <si>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</si>
  <si>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</si>
  <si>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</si>
  <si>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</si>
  <si>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</si>
  <si>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</si>
  <si>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</si>
  <si>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</si>
  <si>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</si>
  <si>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</si>
  <si>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</si>
  <si>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</si>
  <si>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</si>
  <si>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</si>
  <si>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</si>
  <si>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</si>
  <si>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</si>
  <si>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</si>
  <si>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</si>
  <si>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</si>
  <si>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</si>
  <si>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</si>
  <si>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</si>
  <si>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</si>
  <si>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</si>
  <si>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</si>
  <si>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</si>
  <si>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</si>
  <si>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</si>
  <si>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</si>
  <si>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</si>
  <si>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</si>
  <si>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</si>
  <si>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</si>
  <si>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</si>
  <si>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</si>
  <si>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</si>
  <si>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</si>
  <si>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</si>
  <si>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</si>
  <si>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</si>
  <si>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</si>
  <si>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</si>
  <si>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</si>
  <si>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</si>
  <si>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</si>
  <si>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</si>
  <si>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</si>
  <si>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</si>
  <si>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</si>
  <si>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</si>
  <si>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</si>
  <si>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</si>
  <si>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</si>
  <si>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</si>
  <si>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</si>
  <si>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</si>
  <si>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</si>
  <si>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</si>
  <si>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</si>
  <si>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</si>
  <si>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</si>
  <si>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</si>
  <si>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</si>
  <si>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</si>
  <si>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</si>
  <si>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</si>
  <si>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</si>
  <si>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</si>
  <si>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</si>
  <si>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</si>
  <si>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</si>
  <si>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</si>
  <si>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</si>
  <si>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</si>
  <si>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</si>
  <si>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</si>
  <si>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</si>
  <si>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</si>
  <si>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</si>
  <si>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</si>
  <si>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</si>
  <si>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</si>
  <si>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</si>
  <si>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</si>
  <si>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</si>
  <si>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</si>
  <si>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</si>
  <si>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</si>
  <si>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</si>
  <si>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</si>
  <si>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</si>
  <si>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</si>
  <si>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</si>
  <si>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</si>
  <si>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</si>
  <si>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</si>
  <si>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</si>
  <si>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</si>
  <si>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</si>
  <si>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</si>
  <si>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</si>
  <si>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</si>
  <si>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</si>
  <si>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</si>
  <si>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</si>
  <si>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</si>
  <si>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</si>
  <si>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</si>
  <si>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</si>
  <si>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</si>
  <si>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</si>
  <si>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</si>
  <si>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</si>
  <si>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</si>
  <si>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</si>
  <si>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</si>
  <si>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</si>
  <si>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</si>
  <si>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</si>
  <si>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</si>
  <si>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</si>
  <si>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</si>
  <si>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</si>
  <si>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</si>
  <si>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</si>
  <si>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</si>
  <si>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</si>
  <si>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</si>
  <si>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</si>
  <si>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</si>
  <si>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</si>
  <si>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</si>
  <si>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</si>
  <si>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</si>
  <si>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</si>
  <si>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</si>
  <si>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</si>
  <si>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</si>
  <si>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</si>
  <si>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</si>
  <si>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</si>
  <si>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</si>
  <si>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</si>
  <si>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</si>
  <si>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</si>
  <si>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</si>
  <si>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</si>
  <si>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</si>
  <si>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</si>
  <si>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</si>
  <si>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</si>
  <si>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</si>
  <si>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</si>
  <si>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</si>
  <si>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</si>
  <si>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</si>
  <si>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</si>
  <si>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</si>
  <si>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</si>
  <si>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</si>
  <si>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</si>
  <si>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</si>
  <si>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</si>
  <si>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</si>
  <si>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</si>
  <si>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</si>
  <si>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</si>
  <si>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</si>
  <si>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</si>
  <si>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</si>
  <si>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</si>
  <si>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</si>
  <si>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</si>
  <si>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</si>
  <si>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</si>
  <si>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</si>
  <si>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</si>
  <si>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</si>
  <si>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</si>
  <si>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</si>
  <si>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</si>
  <si>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</si>
  <si>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</si>
  <si>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</si>
  <si>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</si>
  <si>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</si>
  <si>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</si>
  <si>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</si>
  <si>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</si>
  <si>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</si>
  <si>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</si>
  <si>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</si>
  <si>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</si>
  <si>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</si>
  <si>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</si>
  <si>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</si>
  <si>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</si>
  <si>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</si>
  <si>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</si>
  <si>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</si>
  <si>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</si>
  <si>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</si>
  <si>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</si>
  <si>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</si>
  <si>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</si>
  <si>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</si>
  <si>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</si>
  <si>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</si>
  <si>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</si>
  <si>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</si>
  <si>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</si>
  <si>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</si>
  <si>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</si>
  <si>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</si>
  <si>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</si>
  <si>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</si>
  <si>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</si>
  <si>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</si>
  <si>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</si>
  <si>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</si>
  <si>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</si>
  <si>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</si>
  <si>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</si>
  <si>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</si>
  <si>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</si>
  <si>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</si>
  <si>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</si>
  <si>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</si>
  <si>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</si>
  <si>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</si>
  <si>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</si>
  <si>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</si>
  <si>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</si>
  <si>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</si>
  <si>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</si>
  <si>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</si>
  <si>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</si>
  <si>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</si>
  <si>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</si>
  <si>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</si>
  <si>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</si>
  <si>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</si>
  <si>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</si>
  <si>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</si>
  <si>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</si>
  <si>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</si>
  <si>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</si>
  <si>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</si>
  <si>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</si>
  <si>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</si>
  <si>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</si>
  <si>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</si>
  <si>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</si>
  <si>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</si>
  <si>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</si>
  <si>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</si>
  <si>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</si>
  <si>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</si>
  <si>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</si>
  <si>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</si>
  <si>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</si>
  <si>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</si>
  <si>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</si>
  <si>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</si>
  <si>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</si>
  <si>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</si>
  <si>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</si>
  <si>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</si>
  <si>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</si>
  <si>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</si>
  <si>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</si>
  <si>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</si>
  <si>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</si>
  <si>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</si>
  <si>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</si>
  <si>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</si>
  <si>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</si>
  <si>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</si>
  <si>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</si>
  <si>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</si>
  <si>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</si>
  <si>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</si>
  <si>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</si>
  <si>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</si>
  <si>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</si>
  <si>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</si>
  <si>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</si>
  <si>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</si>
  <si>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</si>
  <si>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</si>
  <si>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</si>
  <si>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</si>
  <si>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</si>
  <si>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</si>
  <si>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</si>
  <si>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</si>
  <si>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</si>
  <si>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</si>
  <si>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</si>
  <si>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</si>
  <si>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</si>
  <si>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</si>
  <si>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</si>
  <si>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</si>
  <si>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</si>
  <si>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</si>
  <si>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</si>
  <si>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</si>
  <si>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</si>
  <si>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</si>
  <si>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</si>
  <si>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</si>
  <si>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</si>
  <si>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</si>
  <si>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</si>
  <si>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</si>
  <si>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</si>
  <si>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</si>
  <si>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</si>
  <si>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</si>
  <si>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</si>
  <si>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</si>
  <si>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</si>
  <si>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</si>
  <si>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</si>
  <si>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</si>
  <si>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</si>
  <si>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</si>
  <si>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</si>
  <si>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</si>
  <si>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</si>
  <si>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</si>
  <si>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</si>
  <si>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</si>
  <si>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</si>
  <si>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</si>
  <si>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</si>
  <si>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</si>
  <si>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</si>
  <si>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</si>
  <si>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</si>
  <si>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</si>
  <si>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</si>
  <si>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</si>
  <si>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</si>
  <si>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</si>
  <si>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</si>
  <si>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</si>
  <si>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</si>
  <si>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</si>
  <si>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</si>
  <si>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</si>
  <si>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</si>
  <si>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</si>
  <si>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</si>
  <si>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</si>
  <si>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</si>
  <si>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</si>
  <si>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</si>
  <si>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</si>
  <si>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</si>
  <si>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</si>
  <si>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</si>
  <si>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</si>
  <si>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</si>
  <si>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</si>
  <si>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</si>
  <si>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</si>
  <si>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</si>
  <si>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</si>
  <si>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</si>
  <si>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</si>
  <si>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</si>
  <si>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</si>
  <si>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</si>
  <si>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</si>
  <si>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</si>
  <si>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</si>
  <si>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</si>
  <si>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</si>
  <si>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</si>
  <si>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</si>
  <si>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</si>
  <si>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</si>
  <si>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</si>
  <si>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</si>
  <si>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</si>
  <si>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</si>
  <si>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</si>
  <si>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</si>
  <si>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</si>
  <si>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</si>
  <si>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</si>
  <si>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</si>
  <si>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</si>
  <si>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</si>
  <si>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</si>
  <si>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</si>
  <si>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</si>
  <si>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</si>
  <si>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</si>
  <si>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</si>
  <si>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</si>
  <si>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</si>
  <si>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</si>
  <si>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</si>
  <si>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</si>
  <si>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</si>
  <si>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</si>
  <si>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</si>
  <si>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</si>
  <si>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</si>
  <si>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</si>
  <si>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</si>
  <si>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</si>
  <si>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</si>
  <si>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</si>
  <si>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</si>
  <si>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</si>
  <si>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</si>
  <si>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</si>
  <si>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</si>
  <si>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</si>
  <si>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</si>
  <si>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</si>
  <si>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</si>
  <si>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</si>
  <si>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</si>
  <si>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</si>
  <si>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</si>
  <si>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</si>
  <si>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</si>
  <si>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</si>
  <si>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</si>
  <si>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</si>
  <si>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</si>
  <si>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</si>
  <si>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</si>
  <si>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</si>
  <si>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</si>
  <si>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</si>
  <si>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</si>
  <si>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</si>
  <si>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</si>
  <si>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</si>
  <si>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</si>
  <si>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</si>
  <si>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</si>
  <si>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</si>
  <si>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</si>
  <si>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</si>
  <si>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</si>
  <si>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</si>
  <si>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</si>
  <si>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</si>
  <si>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</si>
  <si>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</si>
  <si>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</si>
  <si>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</si>
  <si>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</si>
  <si>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</si>
  <si>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</si>
  <si>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</si>
  <si>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</si>
  <si>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</si>
  <si>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</si>
  <si>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</si>
  <si>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</si>
  <si>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</si>
  <si>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</si>
  <si>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</si>
  <si>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</si>
  <si>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</si>
  <si>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</si>
  <si>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</si>
  <si>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</si>
  <si>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</si>
  <si>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</si>
  <si>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</si>
  <si>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</si>
  <si>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</si>
  <si>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</si>
  <si>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</si>
  <si>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</si>
  <si>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</si>
  <si>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</si>
  <si>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</si>
  <si>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</si>
  <si>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</si>
  <si>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</si>
  <si>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</si>
  <si>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</si>
  <si>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</si>
  <si>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</si>
  <si>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</si>
  <si>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</si>
  <si>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</si>
  <si>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</si>
  <si>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</si>
  <si>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</si>
  <si>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</si>
  <si>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</si>
  <si>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</si>
  <si>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</si>
  <si>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</si>
  <si>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</si>
  <si>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</si>
  <si>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</si>
  <si>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</si>
  <si>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</si>
  <si>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</si>
  <si>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</si>
  <si>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</si>
  <si>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</si>
  <si>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</si>
  <si>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</si>
  <si>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</si>
  <si>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</si>
  <si>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</si>
  <si>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</si>
  <si>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</si>
  <si>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</si>
  <si>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</si>
  <si>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</si>
  <si>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</si>
  <si>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</si>
  <si>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</si>
  <si>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</si>
  <si>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</si>
  <si>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</si>
  <si>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</si>
  <si>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</si>
  <si>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</si>
  <si>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</si>
  <si>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</si>
  <si>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</si>
  <si>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</si>
  <si>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</si>
  <si>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</si>
  <si>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</si>
  <si>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</si>
  <si>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</si>
  <si>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</si>
  <si>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</si>
  <si>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</si>
  <si>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</si>
  <si>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</si>
  <si>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</si>
  <si>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</si>
  <si>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</si>
  <si>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</si>
  <si>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</si>
  <si>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</si>
  <si>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</si>
  <si>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</si>
  <si>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</si>
  <si>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</si>
  <si>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</si>
  <si>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</si>
  <si>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</si>
  <si>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</si>
  <si>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</si>
  <si>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</si>
  <si>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</si>
  <si>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</si>
  <si>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</si>
  <si>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</si>
  <si>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</si>
  <si>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</si>
  <si>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</si>
  <si>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</si>
  <si>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</si>
  <si>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</si>
  <si>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</si>
  <si>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</si>
  <si>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</si>
  <si>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</si>
  <si>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</si>
  <si>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</si>
  <si>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</si>
  <si>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</si>
  <si>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</si>
  <si>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</si>
  <si>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</si>
  <si>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</si>
  <si>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</si>
  <si>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</si>
  <si>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</si>
  <si>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</si>
  <si>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</si>
  <si>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</si>
  <si>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</si>
  <si>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</si>
  <si>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</si>
  <si>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</si>
  <si>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</si>
  <si>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</si>
  <si>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</si>
  <si>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</si>
  <si>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</si>
  <si>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</si>
  <si>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</si>
  <si>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</si>
  <si>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</si>
  <si>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</si>
  <si>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</si>
  <si>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</si>
  <si>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</si>
  <si>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</si>
  <si>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</si>
  <si>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</si>
  <si>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</si>
  <si>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</si>
  <si>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</si>
  <si>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</si>
  <si>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</si>
  <si>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</si>
  <si>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</si>
  <si>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</si>
  <si>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</si>
  <si>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</si>
  <si>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</si>
  <si>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</si>
  <si>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</si>
  <si>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</si>
  <si>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</si>
  <si>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</si>
  <si>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</si>
  <si>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</si>
  <si>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</si>
  <si>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</si>
  <si>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</si>
  <si>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</si>
  <si>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</si>
  <si>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</si>
  <si>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</si>
  <si>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</si>
  <si>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</si>
  <si>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</si>
  <si>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</si>
  <si>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</si>
  <si>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</si>
  <si>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</si>
  <si>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</si>
  <si>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</si>
  <si>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</si>
  <si>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</si>
  <si>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</si>
  <si>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</si>
  <si>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</si>
  <si>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</si>
  <si>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</si>
  <si>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</si>
  <si>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</si>
  <si>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</si>
  <si>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</si>
  <si>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</si>
  <si>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</si>
  <si>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</si>
  <si>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</si>
  <si>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</si>
  <si>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</si>
  <si>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</si>
  <si>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</si>
  <si>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</si>
  <si>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</si>
  <si>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</si>
  <si>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</si>
  <si>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</si>
  <si>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</si>
  <si>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</si>
  <si>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</si>
  <si>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</si>
  <si>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</si>
  <si>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</si>
  <si>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</si>
  <si>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</si>
  <si>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</si>
  <si>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</si>
  <si>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</si>
  <si>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</si>
  <si>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</si>
  <si>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</si>
  <si>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</si>
  <si>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</si>
  <si>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</si>
  <si>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</si>
  <si>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</si>
  <si>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</si>
  <si>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</si>
  <si>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</si>
  <si>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</si>
  <si>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</si>
  <si>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</si>
  <si>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</si>
  <si>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</si>
  <si>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</si>
  <si>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</si>
  <si>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</si>
  <si>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</si>
  <si>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</si>
  <si>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</si>
  <si>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</si>
  <si>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</si>
  <si>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</si>
  <si>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</si>
  <si>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</si>
  <si>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</si>
  <si>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</si>
  <si>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</si>
  <si>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</si>
  <si>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</si>
  <si>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</si>
  <si>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</si>
  <si>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</si>
  <si>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</si>
  <si>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</si>
  <si>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</si>
  <si>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</si>
  <si>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</si>
  <si>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</si>
  <si>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</si>
  <si>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</si>
  <si>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</si>
  <si>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</si>
  <si>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</si>
  <si>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</si>
  <si>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</si>
  <si>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</si>
  <si>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</si>
  <si>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</si>
  <si>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</si>
  <si>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</si>
  <si>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</si>
  <si>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</si>
  <si>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</si>
  <si>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</si>
  <si>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</si>
  <si>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</si>
  <si>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</si>
  <si>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</si>
  <si>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</si>
  <si>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</si>
  <si>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</si>
  <si>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</si>
  <si>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</si>
  <si>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</si>
  <si>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</si>
  <si>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</si>
  <si>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</si>
  <si>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</si>
  <si>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</si>
  <si>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</si>
  <si>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</si>
  <si>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</si>
  <si>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</si>
  <si>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</si>
  <si>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</si>
  <si>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</si>
  <si>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</si>
  <si>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</si>
  <si>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</si>
  <si>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</si>
  <si>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</si>
  <si>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</si>
  <si>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</si>
  <si>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</si>
  <si>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</si>
  <si>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</si>
  <si>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</si>
  <si>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</si>
  <si>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</si>
  <si>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</si>
  <si>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</si>
  <si>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</si>
  <si>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</si>
  <si>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</si>
  <si>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</si>
  <si>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</si>
  <si>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</si>
  <si>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</si>
  <si>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</si>
  <si>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</si>
  <si>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</si>
  <si>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</si>
  <si>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</si>
  <si>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</si>
  <si>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</si>
  <si>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</si>
  <si>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</si>
  <si>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</si>
  <si>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</si>
  <si>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</si>
  <si>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</si>
  <si>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</si>
  <si>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</si>
  <si>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</si>
  <si>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</si>
  <si>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</si>
  <si>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</si>
  <si>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</si>
  <si>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</si>
  <si>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</si>
  <si>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</si>
  <si>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</si>
  <si>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</si>
  <si>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</si>
  <si>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</si>
  <si>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</si>
  <si>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</si>
  <si>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</si>
  <si>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</si>
  <si>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</si>
  <si>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</si>
  <si>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</si>
  <si>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</si>
  <si>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</si>
  <si>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</si>
  <si>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</si>
  <si>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</si>
  <si>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</si>
  <si>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</si>
  <si>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</si>
  <si>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</si>
  <si>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</si>
  <si>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</si>
  <si>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</si>
  <si>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</si>
  <si>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</si>
  <si>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</si>
  <si>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</si>
  <si>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</si>
  <si>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</si>
  <si>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</si>
  <si>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</si>
  <si>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</si>
  <si>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</si>
  <si>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</si>
  <si>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</si>
  <si>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</si>
  <si>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</si>
  <si>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</si>
  <si>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</si>
  <si>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</si>
  <si>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</si>
  <si>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</si>
  <si>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</si>
  <si>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</si>
  <si>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</si>
  <si>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</si>
  <si>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</si>
  <si>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</si>
  <si>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</si>
  <si>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</si>
  <si>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</si>
  <si>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</si>
  <si>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</si>
  <si>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</si>
  <si>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</si>
  <si>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</si>
  <si>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</si>
  <si>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</si>
  <si>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</si>
  <si>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</si>
  <si>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</si>
  <si>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</si>
  <si>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</si>
  <si>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</si>
  <si>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</si>
  <si>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</si>
  <si>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</si>
  <si>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</si>
  <si>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</si>
  <si>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</si>
  <si>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</si>
  <si>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</si>
  <si>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</si>
  <si>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</si>
  <si>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</si>
  <si>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</si>
  <si>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</si>
  <si>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</si>
  <si>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</si>
  <si>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</si>
  <si>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</si>
  <si>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</si>
  <si>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</si>
  <si>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</si>
  <si>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</si>
  <si>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</si>
  <si>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</si>
  <si>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</si>
  <si>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</si>
  <si>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</si>
  <si>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</si>
  <si>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</si>
  <si>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</si>
  <si>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</si>
  <si>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</si>
  <si>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</si>
  <si>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</si>
  <si>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</si>
  <si>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</si>
  <si>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</si>
  <si>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</si>
  <si>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</si>
  <si>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</si>
  <si>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</si>
  <si>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</si>
  <si>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</si>
  <si>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</si>
  <si>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</si>
  <si>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</si>
  <si>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</si>
  <si>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</si>
  <si>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</si>
  <si>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</si>
  <si>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</si>
  <si>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</si>
  <si>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</si>
  <si>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</si>
  <si>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</si>
  <si>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</si>
  <si>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</si>
  <si>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</si>
  <si>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</si>
  <si>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</si>
  <si>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</si>
  <si>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</si>
  <si>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</si>
  <si>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</si>
  <si>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</si>
  <si>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</si>
  <si>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</si>
  <si>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</si>
  <si>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</si>
  <si>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</si>
  <si>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</si>
  <si>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</si>
  <si>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</si>
  <si>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</si>
  <si>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</si>
  <si>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</si>
  <si>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</si>
  <si>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</si>
  <si>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</si>
  <si>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</si>
  <si>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</si>
  <si>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</si>
  <si>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</si>
  <si>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</si>
  <si>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</si>
  <si>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</si>
  <si>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</si>
  <si>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</si>
  <si>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</si>
  <si>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</si>
  <si>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</si>
  <si>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</si>
  <si>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</si>
  <si>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</si>
  <si>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</si>
  <si>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</si>
  <si>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</si>
  <si>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</si>
  <si>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</si>
  <si>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</si>
  <si>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</si>
  <si>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</si>
  <si>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</si>
  <si>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</si>
  <si>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</si>
  <si>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</si>
  <si>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</si>
  <si>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</si>
  <si>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</si>
  <si>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</si>
  <si>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</si>
  <si>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</si>
  <si>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</si>
  <si>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</si>
  <si>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</si>
  <si>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</si>
  <si>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</si>
  <si>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</si>
  <si>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</si>
  <si>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</si>
  <si>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</si>
  <si>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</si>
  <si>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</si>
  <si>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</si>
  <si>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</si>
  <si>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</si>
  <si>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</si>
  <si>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</si>
  <si>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</si>
  <si>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</si>
  <si>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</si>
  <si>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</si>
  <si>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</si>
  <si>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</si>
  <si>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</si>
  <si>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</si>
  <si>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</si>
  <si>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</si>
  <si>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</si>
  <si>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</si>
  <si>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</si>
  <si>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</si>
  <si>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</si>
  <si>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</si>
  <si>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</si>
  <si>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</si>
  <si>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</si>
  <si>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</si>
  <si>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</si>
  <si>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</si>
  <si>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</si>
  <si>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</si>
  <si>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</si>
  <si>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</si>
  <si>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</si>
  <si>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</si>
  <si>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</si>
  <si>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</si>
  <si>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</si>
  <si>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</si>
  <si>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</si>
  <si>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</si>
  <si>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</si>
  <si>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</si>
  <si>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</si>
  <si>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</si>
  <si>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</si>
  <si>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</si>
  <si>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</si>
  <si>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</si>
  <si>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</si>
  <si>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</si>
  <si>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</si>
  <si>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</si>
  <si>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</si>
  <si>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</si>
  <si>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</si>
  <si>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</si>
  <si>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</si>
  <si>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</si>
  <si>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</si>
  <si>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</si>
  <si>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</si>
  <si>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</si>
  <si>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</si>
  <si>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</si>
  <si>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</si>
  <si>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</si>
  <si>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</si>
  <si>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</si>
  <si>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</si>
  <si>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</si>
  <si>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</si>
  <si>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</si>
  <si>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</si>
  <si>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</si>
  <si>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</si>
  <si>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</si>
  <si>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</si>
  <si>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</si>
  <si>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</si>
  <si>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</si>
  <si>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</si>
  <si>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</si>
  <si>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</si>
  <si>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</si>
  <si>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</si>
  <si>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</si>
  <si>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</si>
  <si>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</si>
  <si>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</si>
  <si>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</si>
  <si>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</si>
  <si>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</si>
  <si>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</si>
  <si>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</si>
  <si>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</si>
  <si>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</si>
  <si>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</si>
  <si>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</si>
  <si>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</si>
  <si>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</si>
  <si>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</si>
  <si>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</si>
  <si>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</si>
  <si>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</si>
  <si>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</si>
  <si>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</si>
  <si>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</si>
  <si>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</si>
  <si>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</si>
  <si>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</si>
  <si>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</si>
  <si>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</si>
  <si>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</si>
  <si>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</si>
  <si>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</si>
  <si>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</si>
  <si>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</si>
  <si>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</si>
  <si>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</si>
  <si>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</si>
  <si>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</si>
  <si>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</si>
  <si>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</si>
  <si>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</si>
  <si>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</si>
  <si>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</si>
  <si>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</si>
  <si>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</si>
  <si>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</si>
  <si>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</si>
  <si>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</si>
  <si>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</si>
  <si>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</si>
  <si>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</si>
  <si>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</si>
  <si>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</si>
  <si>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</si>
  <si>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</si>
  <si>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</si>
  <si>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</si>
  <si>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</si>
  <si>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</si>
  <si>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</si>
  <si>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</si>
  <si>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</si>
  <si>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</si>
  <si>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</si>
  <si>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</si>
  <si>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</si>
  <si>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</si>
  <si>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</si>
  <si>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</si>
  <si>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</si>
  <si>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</si>
  <si>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</si>
  <si>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</si>
  <si>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</si>
  <si>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</si>
  <si>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</si>
  <si>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</si>
  <si>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</si>
  <si>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</si>
  <si>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</si>
  <si>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</si>
  <si>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</si>
  <si>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</si>
  <si>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</si>
  <si>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</si>
  <si>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</si>
  <si>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</si>
  <si>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</si>
  <si>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</si>
  <si>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</si>
  <si>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</si>
  <si>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</si>
  <si>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</si>
  <si>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</si>
  <si>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</si>
  <si>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</si>
  <si>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</si>
  <si>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</si>
  <si>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</si>
  <si>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</si>
  <si>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</si>
  <si>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</si>
  <si>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</si>
  <si>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</si>
  <si>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</si>
  <si>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</si>
  <si>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</si>
  <si>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</si>
  <si>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</si>
  <si>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</si>
  <si>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</si>
  <si>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</si>
  <si>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</si>
  <si>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</si>
  <si>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</si>
  <si>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</si>
  <si>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</si>
  <si>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</si>
  <si>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</si>
  <si>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</si>
  <si>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</si>
  <si>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</si>
  <si>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</si>
  <si>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</si>
  <si>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</si>
  <si>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</si>
  <si>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</si>
  <si>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</si>
  <si>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</si>
  <si>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</si>
  <si>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</si>
  <si>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</si>
  <si>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</si>
  <si>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</si>
  <si>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</si>
  <si>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</si>
  <si>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</si>
  <si>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</si>
  <si>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</si>
  <si>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</si>
  <si>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</si>
  <si>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</si>
  <si>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</si>
  <si>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</si>
  <si>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</si>
  <si>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</si>
  <si>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</si>
  <si>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</si>
  <si>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</si>
  <si>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</si>
  <si>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</si>
  <si>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</si>
  <si>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</si>
  <si>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</si>
  <si>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</si>
  <si>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</si>
  <si>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</si>
  <si>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</si>
  <si>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</si>
  <si>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</si>
  <si>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</si>
  <si>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</si>
  <si>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</si>
  <si>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</si>
  <si>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</si>
  <si>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</si>
  <si>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</si>
  <si>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</si>
  <si>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</si>
  <si>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</si>
  <si>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</si>
  <si>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</si>
  <si>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</si>
  <si>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</si>
  <si>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</si>
  <si>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</si>
  <si>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</si>
  <si>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</si>
  <si>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</si>
  <si>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</si>
  <si>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</si>
  <si>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</si>
  <si>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</si>
  <si>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</si>
  <si>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</si>
  <si>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</si>
  <si>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</si>
  <si>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</si>
  <si>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</si>
  <si>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</si>
  <si>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</si>
  <si>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</si>
  <si>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</si>
  <si>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</si>
  <si>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</si>
  <si>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</si>
  <si>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</si>
  <si>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</si>
  <si>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</si>
  <si>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</si>
  <si>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</si>
  <si>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</si>
  <si>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</si>
  <si>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</si>
  <si>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</si>
  <si>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</si>
  <si>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</si>
  <si>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</si>
  <si>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</si>
  <si>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</si>
  <si>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</si>
  <si>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</si>
  <si>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</si>
  <si>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</si>
  <si>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</si>
  <si>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</si>
  <si>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</si>
  <si>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</si>
  <si>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</si>
  <si>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</si>
  <si>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</si>
  <si>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</si>
  <si>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</si>
  <si>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</si>
  <si>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</si>
  <si>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</si>
  <si>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</si>
  <si>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</si>
  <si>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</si>
  <si>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</si>
  <si>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</si>
  <si>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</si>
  <si>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</si>
  <si>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</si>
  <si>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</si>
  <si>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</si>
  <si>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</si>
  <si>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</si>
  <si>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</si>
  <si>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</si>
  <si>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</si>
  <si>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</si>
  <si>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</si>
  <si>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</si>
  <si>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</si>
  <si>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</si>
  <si>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</si>
  <si>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</si>
  <si>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</si>
  <si>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</si>
  <si>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</si>
  <si>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</si>
  <si>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</si>
  <si>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</si>
  <si>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</si>
  <si>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</si>
  <si>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</si>
  <si>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</si>
  <si>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</si>
  <si>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</si>
  <si>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</si>
  <si>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</si>
  <si>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</si>
  <si>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</si>
  <si>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</si>
  <si>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</si>
  <si>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</si>
  <si>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</si>
  <si>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</si>
  <si>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</si>
  <si>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</si>
  <si>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</si>
  <si>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</si>
  <si>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</si>
  <si>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</si>
  <si>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</si>
  <si>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</si>
  <si>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</si>
  <si>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</si>
  <si>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</si>
  <si>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</si>
  <si>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</si>
  <si>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</si>
  <si>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</si>
  <si>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</si>
  <si>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</si>
  <si>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</si>
  <si>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</si>
  <si>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</si>
  <si>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</si>
  <si>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</si>
  <si>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</si>
  <si>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</si>
  <si>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</si>
  <si>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</si>
  <si>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</si>
  <si>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</si>
  <si>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</si>
  <si>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</si>
  <si>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</si>
  <si>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</si>
  <si>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</si>
  <si>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</si>
  <si>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</si>
  <si>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</si>
  <si>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</si>
  <si>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</si>
  <si>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</si>
  <si>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</si>
  <si>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</si>
  <si>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</si>
  <si>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</si>
  <si>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</si>
  <si>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</si>
  <si>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</si>
  <si>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</si>
  <si>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</si>
  <si>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</si>
  <si>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</si>
  <si>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</si>
  <si>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</si>
  <si>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</si>
  <si>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</si>
  <si>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</si>
  <si>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</si>
  <si>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</si>
  <si>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</si>
  <si>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</si>
  <si>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</si>
  <si>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</si>
  <si>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</si>
  <si>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</si>
  <si>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</si>
  <si>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</si>
  <si>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</si>
  <si>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</si>
  <si>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</si>
  <si>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</si>
  <si>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</si>
  <si>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</si>
  <si>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</si>
  <si>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</si>
  <si>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</si>
  <si>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</si>
  <si>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</si>
  <si>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</si>
  <si>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</si>
  <si>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</si>
  <si>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</si>
  <si>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</si>
  <si>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</si>
  <si>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</si>
  <si>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</si>
  <si>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</si>
  <si>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</si>
  <si>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</si>
  <si>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</si>
  <si>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</si>
  <si>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</si>
  <si>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</si>
  <si>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</si>
  <si>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</si>
  <si>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</si>
  <si>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</si>
  <si>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</si>
  <si>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</si>
  <si>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</si>
  <si>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</si>
  <si>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</si>
  <si>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</si>
  <si>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</si>
  <si>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</si>
  <si>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</si>
  <si>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</si>
  <si>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</si>
  <si>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</si>
  <si>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</si>
  <si>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</si>
  <si>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</si>
  <si>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</si>
  <si>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</si>
  <si>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</si>
  <si>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</si>
  <si>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</si>
  <si>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</si>
  <si>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</si>
  <si>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</si>
  <si>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</si>
  <si>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</si>
  <si>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</si>
  <si>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</si>
  <si>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</si>
  <si>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</si>
  <si>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</si>
  <si>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</si>
  <si>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</si>
  <si>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</si>
  <si>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</si>
  <si>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</si>
  <si>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</si>
  <si>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</si>
  <si>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</si>
  <si>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</si>
  <si>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</si>
  <si>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</si>
  <si>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</si>
  <si>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</si>
  <si>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</si>
  <si>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</si>
  <si>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</si>
  <si>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</si>
  <si>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</si>
  <si>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</si>
  <si>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</si>
  <si>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</si>
  <si>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</si>
  <si>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</si>
  <si>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</si>
  <si>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</si>
  <si>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</si>
  <si>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</si>
  <si>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</si>
  <si>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</si>
  <si>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</si>
  <si>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</si>
  <si>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</si>
  <si>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</si>
  <si>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</si>
  <si>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</si>
  <si>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</si>
  <si>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</si>
  <si>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</si>
  <si>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</si>
  <si>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</si>
  <si>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</si>
  <si>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</si>
  <si>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</si>
  <si>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</si>
  <si>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</si>
  <si>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</si>
  <si>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</si>
  <si>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</si>
  <si>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</si>
  <si>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</si>
  <si>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</si>
  <si>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</si>
  <si>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</si>
  <si>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</si>
  <si>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</si>
  <si>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</si>
  <si>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</si>
  <si>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</si>
  <si>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</si>
  <si>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</si>
  <si>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</si>
  <si>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</si>
  <si>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</si>
  <si>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</si>
  <si>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</si>
  <si>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</si>
  <si>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</si>
  <si>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</si>
  <si>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</si>
  <si>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</si>
  <si>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</si>
  <si>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</si>
  <si>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</si>
  <si>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</si>
  <si>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</si>
  <si>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</si>
  <si>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</si>
  <si>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</si>
  <si>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</si>
  <si>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</si>
  <si>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</si>
  <si>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</si>
  <si>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</si>
  <si>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</si>
  <si>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</si>
  <si>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</si>
  <si>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</si>
  <si>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</si>
  <si>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</si>
  <si>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</si>
  <si>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</si>
  <si>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</si>
  <si>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</si>
  <si>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</si>
  <si>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</si>
  <si>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</si>
  <si>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</si>
  <si>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</si>
  <si>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</si>
  <si>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</si>
  <si>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</si>
  <si>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</si>
  <si>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</si>
  <si>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</si>
  <si>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</si>
  <si>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</si>
  <si>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</si>
  <si>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</si>
  <si>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</si>
  <si>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</si>
  <si>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</si>
  <si>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</si>
  <si>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</si>
  <si>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</si>
  <si>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</si>
  <si>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</si>
  <si>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</si>
  <si>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</si>
  <si>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</si>
  <si>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</si>
  <si>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</si>
  <si>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</si>
  <si>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</si>
  <si>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</si>
  <si>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</si>
  <si>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</si>
  <si>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</si>
  <si>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</si>
  <si>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</si>
  <si>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</si>
  <si>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</si>
  <si>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</si>
  <si>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</si>
  <si>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</si>
  <si>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</si>
  <si>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</si>
  <si>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</si>
  <si>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</si>
  <si>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</si>
  <si>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</si>
  <si>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</si>
  <si>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</si>
  <si>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</si>
  <si>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</si>
  <si>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</si>
  <si>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</si>
  <si>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</si>
  <si>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</si>
  <si>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</si>
  <si>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</si>
  <si>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</si>
  <si>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</si>
  <si>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</si>
  <si>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</si>
  <si>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</si>
  <si>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</si>
  <si>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</si>
  <si>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</si>
  <si>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</si>
  <si>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</si>
  <si>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</si>
  <si>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</si>
  <si>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</si>
  <si>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</si>
  <si>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</si>
  <si>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</si>
  <si>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</si>
  <si>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</si>
  <si>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</si>
  <si>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</si>
  <si>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</si>
  <si>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</si>
  <si>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</si>
  <si>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</si>
  <si>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</si>
  <si>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</si>
  <si>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</si>
  <si>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</si>
  <si>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</si>
  <si>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</si>
  <si>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</si>
  <si>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</si>
  <si>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</si>
  <si>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</si>
  <si>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</si>
  <si>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</si>
  <si>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</si>
  <si>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</si>
  <si>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</si>
  <si>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</si>
  <si>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</si>
  <si>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</si>
  <si>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</si>
  <si>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</si>
  <si>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</si>
  <si>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</si>
  <si>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</si>
  <si>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</si>
  <si>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</si>
  <si>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</si>
  <si>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</si>
  <si>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</si>
  <si>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</si>
  <si>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</si>
  <si>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</si>
  <si>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</si>
  <si>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</si>
  <si>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</si>
  <si>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</si>
  <si>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</si>
  <si>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</si>
  <si>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</si>
  <si>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</si>
  <si>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</si>
  <si>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</si>
  <si>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</si>
  <si>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</si>
  <si>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</si>
  <si>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</si>
  <si>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</si>
  <si>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</si>
  <si>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</si>
  <si>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</si>
  <si>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</si>
  <si>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</si>
  <si>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</si>
  <si>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</si>
  <si>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</si>
  <si>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</si>
  <si>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</si>
  <si>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</si>
  <si>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</si>
  <si>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</si>
  <si>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</si>
  <si>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</si>
  <si>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</si>
  <si>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</si>
  <si>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</si>
  <si>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</si>
  <si>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</si>
  <si>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</si>
  <si>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</si>
  <si>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</si>
  <si>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</si>
  <si>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</si>
  <si>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</si>
  <si>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</si>
  <si>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</si>
  <si>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</si>
  <si>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</si>
  <si>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</si>
  <si>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</si>
  <si>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</si>
  <si>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</si>
  <si>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</si>
  <si>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</si>
  <si>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</si>
  <si>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</si>
  <si>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</si>
  <si>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</si>
  <si>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</si>
  <si>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</si>
  <si>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</si>
  <si>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</si>
  <si>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</si>
  <si>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</si>
  <si>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</si>
  <si>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</si>
  <si>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</si>
  <si>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</si>
  <si>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</si>
  <si>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</si>
  <si>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</si>
  <si>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</si>
  <si>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</si>
  <si>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</si>
  <si>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</si>
  <si>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</si>
  <si>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</si>
  <si>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</si>
  <si>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</si>
  <si>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</si>
  <si>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</si>
  <si>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</si>
  <si>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</si>
  <si>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</si>
  <si>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</si>
  <si>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</si>
  <si>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</si>
  <si>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</si>
  <si>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</si>
  <si>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</si>
  <si>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</si>
  <si>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</si>
  <si>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</si>
  <si>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</si>
  <si>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</si>
  <si>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</si>
  <si>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</si>
  <si>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</si>
  <si>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</si>
  <si>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</si>
  <si>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</si>
  <si>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</si>
  <si>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</si>
  <si>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</si>
  <si>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</si>
  <si>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</si>
  <si>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</si>
  <si>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</si>
  <si>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</si>
  <si>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</si>
  <si>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</si>
  <si>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</si>
  <si>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</si>
  <si>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</si>
  <si>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</si>
  <si>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</si>
  <si>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</si>
  <si>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</si>
  <si>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</si>
  <si>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</si>
  <si>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</si>
  <si>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</si>
  <si>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</si>
  <si>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</si>
  <si>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</si>
  <si>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</si>
  <si>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</si>
  <si>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</si>
  <si>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</si>
  <si>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</si>
  <si>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</si>
  <si>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</si>
  <si>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</si>
  <si>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</si>
  <si>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</si>
  <si>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</si>
  <si>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</si>
  <si>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</si>
  <si>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</si>
  <si>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</si>
  <si>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</si>
  <si>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</si>
  <si>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</si>
  <si>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</si>
  <si>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</si>
  <si>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</si>
  <si>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</si>
  <si>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</si>
  <si>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</si>
  <si>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</si>
  <si>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</si>
  <si>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</si>
  <si>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</si>
  <si>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</si>
  <si>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</si>
  <si>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</si>
  <si>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</si>
  <si>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</si>
  <si>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</si>
  <si>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</si>
  <si>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</si>
  <si>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</si>
  <si>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</si>
  <si>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</si>
  <si>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</si>
  <si>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</si>
  <si>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</si>
  <si>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</si>
  <si>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</si>
  <si>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</si>
  <si>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</si>
  <si>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</si>
  <si>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</si>
  <si>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</si>
  <si>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</si>
  <si>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</si>
  <si>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</si>
  <si>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</si>
  <si>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</si>
  <si>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</si>
  <si>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</si>
  <si>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</si>
  <si>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</si>
  <si>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</si>
  <si>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</si>
  <si>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</si>
  <si>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</si>
  <si>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</si>
  <si>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</si>
  <si>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</si>
  <si>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</si>
  <si>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</si>
  <si>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</si>
  <si>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</si>
  <si>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</si>
  <si>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</si>
  <si>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</si>
  <si>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</si>
  <si>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</si>
  <si>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</si>
  <si>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</si>
  <si>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</si>
  <si>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</si>
  <si>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</si>
  <si>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</si>
  <si>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</si>
  <si>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</si>
  <si>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</si>
  <si>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</si>
  <si>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</si>
  <si>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</si>
  <si>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</si>
  <si>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</si>
  <si>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</si>
  <si>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</si>
  <si>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</si>
  <si>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</si>
  <si>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</si>
  <si>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</si>
  <si>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</si>
  <si>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</si>
  <si>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</si>
  <si>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</si>
  <si>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</si>
  <si>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</si>
  <si>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</si>
  <si>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</si>
  <si>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</si>
  <si>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</si>
  <si>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</si>
  <si>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</si>
  <si>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</si>
  <si>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</si>
  <si>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</si>
  <si>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</si>
  <si>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</si>
  <si>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</si>
  <si>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</si>
  <si>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</si>
  <si>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</si>
  <si>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</si>
  <si>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</si>
  <si>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</si>
  <si>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</si>
  <si>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</si>
  <si>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</si>
  <si>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</si>
  <si>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</si>
  <si>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</si>
  <si>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</si>
  <si>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</si>
  <si>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</si>
  <si>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</si>
  <si>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</si>
  <si>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</si>
  <si>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</si>
  <si>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</si>
  <si>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</si>
  <si>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</si>
  <si>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</si>
  <si>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</si>
  <si>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</si>
  <si>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</si>
  <si>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</si>
  <si>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</si>
  <si>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</si>
  <si>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</si>
  <si>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</si>
  <si>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</si>
  <si>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</si>
  <si>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</si>
  <si>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</si>
  <si>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</si>
  <si>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</si>
  <si>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</si>
  <si>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</si>
  <si>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</si>
  <si>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</si>
  <si>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</si>
  <si>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</si>
  <si>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</si>
  <si>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</si>
  <si>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</si>
  <si>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</si>
  <si>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</si>
  <si>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</si>
  <si>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</si>
  <si>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</si>
  <si>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</si>
  <si>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</si>
  <si>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</si>
  <si>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</si>
  <si>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</si>
  <si>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</si>
  <si>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</si>
  <si>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</si>
  <si>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</si>
  <si>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</si>
  <si>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</si>
  <si>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</si>
  <si>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</si>
  <si>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</si>
  <si>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</si>
  <si>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</si>
  <si>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</si>
  <si>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</si>
  <si>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</si>
  <si>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</si>
  <si>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</si>
  <si>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</si>
  <si>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</si>
  <si>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</si>
  <si>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</si>
  <si>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</si>
  <si>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</si>
  <si>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</si>
  <si>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</si>
  <si>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</si>
  <si>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</si>
  <si>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</si>
  <si>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</si>
  <si>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</si>
  <si>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</si>
  <si>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</si>
  <si>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</si>
  <si>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</si>
  <si>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</si>
  <si>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</si>
  <si>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</si>
  <si>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</si>
  <si>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</si>
  <si>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</si>
  <si>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</si>
  <si>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</si>
  <si>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</si>
  <si>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</si>
  <si>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</si>
  <si>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</si>
  <si>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</si>
  <si>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</si>
  <si>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</si>
  <si>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</si>
  <si>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</si>
  <si>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</si>
  <si>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</si>
  <si>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</si>
  <si>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</si>
  <si>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</si>
  <si>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</si>
  <si>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</si>
  <si>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</si>
  <si>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</si>
  <si>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</si>
  <si>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</si>
  <si>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</si>
  <si>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</si>
  <si>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</si>
  <si>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</si>
  <si>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</si>
  <si>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</si>
  <si>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</si>
  <si>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</si>
  <si>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</si>
  <si>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</si>
  <si>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</si>
  <si>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</si>
  <si>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</si>
  <si>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</si>
  <si>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</si>
  <si>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</si>
  <si>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</si>
  <si>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</si>
  <si>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</si>
  <si>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</si>
  <si>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</si>
  <si>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</si>
  <si>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</si>
  <si>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</si>
  <si>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</si>
  <si>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</si>
  <si>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</si>
  <si>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</si>
  <si>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</si>
  <si>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</si>
  <si>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</si>
  <si>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</si>
  <si>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</si>
  <si>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</si>
  <si>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</si>
  <si>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</si>
  <si>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</si>
  <si>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</si>
  <si>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</si>
  <si>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</si>
  <si>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</si>
  <si>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</si>
  <si>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</si>
  <si>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</si>
  <si>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</si>
  <si>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</si>
  <si>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</si>
  <si>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</si>
  <si>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</si>
  <si>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</si>
  <si>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</si>
  <si>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</si>
  <si>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</si>
  <si>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</si>
  <si>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</si>
  <si>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</si>
  <si>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</si>
  <si>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</si>
  <si>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</si>
  <si>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</si>
  <si>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</si>
  <si>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</si>
  <si>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</si>
  <si>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</si>
  <si>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</si>
  <si>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</si>
  <si>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</si>
  <si>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</si>
  <si>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</si>
  <si>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</si>
  <si>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</si>
  <si>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</si>
  <si>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</si>
  <si>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</si>
  <si>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</si>
  <si>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</si>
  <si>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</si>
  <si>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</si>
  <si>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</si>
  <si>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</si>
  <si>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</si>
  <si>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</si>
  <si>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</si>
  <si>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</si>
  <si>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</si>
  <si>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</si>
  <si>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</si>
  <si>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</si>
  <si>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</si>
  <si>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</si>
  <si>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</si>
  <si>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</si>
  <si>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</si>
  <si>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</si>
  <si>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</si>
  <si>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</si>
  <si>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</si>
  <si>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</si>
  <si>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</si>
  <si>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</si>
  <si>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</si>
  <si>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</si>
  <si>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</si>
  <si>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</si>
  <si>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</si>
  <si>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</si>
  <si>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</si>
  <si>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</si>
  <si>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</si>
  <si>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</si>
  <si>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</si>
  <si>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</si>
  <si>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</si>
  <si>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</si>
  <si>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</si>
  <si>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</si>
  <si>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</si>
  <si>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</si>
  <si>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</si>
  <si>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</si>
  <si>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</si>
  <si>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</si>
  <si>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</si>
  <si>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</si>
  <si>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</si>
  <si>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</si>
  <si>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</si>
  <si>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</si>
  <si>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</si>
  <si>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</si>
  <si>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</si>
  <si>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</si>
  <si>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</si>
  <si>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</si>
  <si>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</si>
  <si>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</si>
  <si>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</si>
  <si>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</si>
  <si>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</si>
  <si>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</si>
  <si>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</si>
  <si>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</si>
  <si>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</si>
  <si>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</si>
  <si>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</si>
  <si>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</si>
  <si>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</si>
  <si>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</si>
  <si>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</si>
  <si>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</si>
  <si>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</si>
  <si>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</si>
  <si>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</si>
  <si>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</si>
  <si>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</si>
  <si>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</si>
  <si>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</si>
  <si>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</si>
  <si>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</si>
  <si>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</si>
  <si>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</si>
  <si>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</si>
  <si>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</si>
  <si>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</si>
  <si>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</si>
  <si>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</si>
  <si>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</si>
  <si>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</si>
  <si>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</si>
  <si>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</si>
  <si>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</si>
  <si>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</si>
  <si>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</si>
  <si>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</si>
  <si>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</si>
  <si>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</si>
  <si>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</si>
  <si>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</si>
  <si>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</si>
  <si>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</si>
  <si>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</si>
  <si>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</si>
  <si>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</si>
  <si>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</si>
  <si>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</si>
  <si>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</si>
  <si>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</si>
  <si>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</si>
  <si>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</si>
  <si>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</si>
  <si>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</si>
  <si>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</si>
  <si>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</si>
  <si>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</si>
  <si>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</si>
  <si>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</si>
  <si>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</si>
  <si>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</si>
  <si>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</si>
  <si>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</si>
  <si>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</si>
  <si>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</si>
  <si>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</si>
  <si>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</si>
  <si>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</si>
  <si>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</si>
  <si>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</si>
  <si>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</si>
  <si>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</si>
  <si>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</si>
  <si>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</si>
  <si>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</si>
  <si>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</si>
  <si>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</si>
  <si>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</si>
  <si>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</si>
  <si>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</si>
  <si>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</si>
  <si>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</si>
  <si>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</si>
  <si>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</si>
  <si>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</si>
  <si>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</si>
  <si>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</si>
  <si>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</si>
  <si>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</si>
  <si>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</si>
  <si>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</si>
  <si>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</si>
  <si>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</si>
  <si>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</si>
  <si>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</si>
  <si>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</si>
  <si>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</si>
  <si>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</si>
  <si>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</si>
  <si>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</si>
  <si>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</si>
  <si>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</si>
  <si>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</si>
  <si>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</si>
  <si>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</si>
  <si>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</si>
  <si>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</si>
  <si>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</si>
  <si>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</si>
  <si>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</si>
  <si>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</si>
  <si>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</si>
  <si>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</si>
  <si>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</si>
  <si>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</si>
  <si>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</si>
  <si>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</si>
  <si>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</si>
  <si>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</si>
  <si>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</si>
  <si>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</si>
  <si>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</si>
  <si>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</si>
  <si>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</si>
  <si>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</si>
  <si>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</si>
  <si>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</si>
  <si>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</si>
  <si>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</si>
  <si>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</si>
  <si>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</si>
  <si>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</si>
  <si>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</si>
  <si>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</si>
  <si>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</si>
  <si>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</si>
  <si>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</si>
  <si>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</si>
  <si>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</si>
  <si>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</si>
  <si>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</si>
  <si>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</si>
  <si>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</si>
  <si>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</si>
  <si>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</si>
  <si>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</si>
  <si>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</si>
  <si>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</si>
  <si>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</si>
  <si>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</si>
  <si>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</si>
  <si>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</si>
  <si>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</si>
  <si>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</si>
  <si>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</si>
  <si>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</si>
  <si>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</si>
  <si>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</si>
  <si>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</si>
  <si>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</si>
  <si>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</si>
  <si>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</si>
  <si>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</si>
  <si>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</si>
  <si>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</si>
  <si>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</si>
  <si>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</si>
  <si>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</si>
  <si>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</si>
  <si>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</si>
  <si>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</si>
  <si>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</si>
  <si>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</si>
  <si>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</si>
  <si>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</si>
  <si>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</si>
  <si>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</si>
  <si>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</si>
  <si>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</si>
  <si>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</si>
  <si>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</si>
  <si>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</si>
  <si>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</si>
  <si>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</si>
  <si>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</si>
  <si>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</si>
  <si>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</si>
  <si>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</si>
  <si>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</si>
  <si>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</si>
  <si>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</si>
  <si>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</si>
  <si>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</si>
  <si>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</si>
  <si>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</si>
  <si>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</si>
  <si>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</si>
  <si>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</si>
  <si>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</si>
  <si>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</si>
  <si>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</si>
  <si>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</si>
  <si>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</si>
  <si>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</si>
  <si>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</si>
  <si>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</si>
  <si>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</si>
  <si>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</si>
  <si>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</si>
  <si>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</si>
  <si>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</si>
  <si>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</si>
  <si>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</si>
  <si>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</si>
  <si>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</si>
  <si>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</si>
  <si>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</si>
  <si>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</si>
  <si>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</si>
  <si>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</si>
  <si>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</si>
  <si>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</si>
  <si>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</si>
  <si>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</si>
  <si>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</si>
  <si>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</si>
  <si>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</si>
  <si>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</si>
  <si>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</si>
  <si>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</si>
  <si>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</si>
  <si>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</si>
  <si>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</si>
  <si>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</si>
  <si>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</si>
  <si>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</si>
  <si>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</si>
  <si>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</si>
  <si>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</si>
  <si>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</si>
  <si>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</si>
  <si>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</si>
  <si>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</si>
  <si>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</si>
  <si>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</si>
  <si>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</si>
  <si>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</si>
  <si>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</si>
  <si>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</si>
  <si>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</si>
  <si>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</si>
  <si>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</si>
  <si>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</si>
  <si>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</si>
  <si>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</si>
  <si>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</si>
  <si>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</si>
  <si>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</si>
  <si>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</si>
  <si>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</si>
  <si>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</si>
  <si>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</si>
  <si>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</si>
  <si>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</si>
  <si>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</si>
  <si>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</si>
  <si>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</si>
  <si>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</si>
  <si>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</si>
  <si>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</si>
  <si>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</si>
  <si>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</si>
  <si>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</si>
  <si>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</si>
  <si>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</si>
  <si>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</si>
  <si>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</si>
  <si>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</si>
  <si>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</si>
  <si>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</si>
  <si>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</si>
  <si>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</si>
  <si>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</si>
  <si>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</si>
  <si>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</si>
  <si>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</si>
  <si>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</si>
  <si>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</si>
  <si>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</si>
  <si>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</si>
  <si>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</si>
  <si>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</si>
  <si>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</si>
  <si>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</si>
  <si>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</si>
  <si>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</si>
  <si>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</si>
  <si>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</si>
  <si>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</si>
  <si>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</si>
  <si>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</si>
  <si>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</si>
  <si>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</si>
  <si>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</si>
  <si>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</si>
  <si>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</si>
  <si>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</si>
  <si>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</si>
  <si>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</si>
  <si>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</si>
  <si>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</si>
  <si>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</si>
  <si>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</si>
  <si>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</si>
  <si>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</si>
  <si>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</si>
  <si>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</si>
  <si>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</si>
  <si>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</si>
  <si>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</si>
  <si>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</si>
  <si>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</si>
  <si>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</si>
  <si>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</si>
  <si>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</si>
  <si>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</si>
  <si>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</si>
  <si>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</si>
  <si>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</si>
  <si>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</si>
  <si>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</si>
  <si>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</si>
  <si>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</si>
  <si>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</si>
  <si>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</si>
  <si>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</si>
  <si>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</si>
  <si>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</si>
  <si>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</si>
  <si>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</si>
  <si>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</si>
  <si>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</si>
  <si>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</si>
  <si>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</si>
  <si>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</si>
  <si>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</si>
  <si>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</si>
  <si>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</si>
  <si>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</si>
  <si>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</si>
  <si>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</si>
  <si>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</si>
  <si>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</si>
  <si>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</si>
  <si>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</si>
  <si>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</si>
  <si>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</si>
  <si>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</si>
  <si>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</si>
  <si>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</si>
  <si>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</si>
  <si>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</si>
  <si>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</si>
  <si>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</si>
  <si>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</si>
  <si>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</si>
  <si>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</si>
  <si>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</si>
  <si>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</si>
  <si>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</si>
  <si>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</si>
  <si>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</si>
  <si>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</si>
  <si>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</si>
  <si>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</si>
  <si>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</si>
  <si>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</si>
  <si>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</si>
  <si>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</si>
  <si>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</si>
  <si>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</si>
  <si>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</si>
  <si>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</si>
  <si>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</si>
  <si>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</si>
  <si>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</si>
  <si>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</si>
  <si>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</si>
  <si>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</si>
  <si>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</si>
  <si>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</si>
  <si>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</si>
  <si>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</si>
  <si>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</si>
  <si>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</si>
  <si>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</si>
  <si>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</si>
  <si>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</si>
  <si>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</si>
  <si>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</si>
  <si>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</si>
  <si>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</si>
  <si>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</si>
  <si>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</si>
  <si>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</si>
  <si>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</si>
  <si>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</si>
  <si>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</si>
  <si>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</si>
  <si>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</si>
  <si>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</si>
  <si>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</si>
  <si>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</si>
  <si>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</si>
  <si>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</si>
  <si>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</si>
  <si>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</si>
  <si>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</si>
  <si>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</si>
  <si>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</si>
  <si>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</si>
  <si>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</si>
  <si>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</si>
  <si>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</si>
  <si>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</si>
  <si>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</si>
  <si>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</si>
  <si>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</si>
  <si>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</si>
  <si>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</si>
  <si>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</si>
  <si>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</si>
  <si>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</si>
  <si>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</si>
  <si>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</si>
  <si>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</si>
  <si>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</si>
  <si>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</si>
  <si>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</si>
  <si>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</si>
  <si>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</si>
  <si>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</si>
  <si>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</si>
  <si>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</si>
  <si>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</si>
  <si>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</si>
  <si>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</si>
  <si>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</si>
  <si>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</si>
  <si>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</si>
  <si>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</si>
  <si>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</si>
  <si>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</si>
  <si>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</si>
  <si>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</si>
  <si>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</si>
  <si>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</si>
  <si>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</si>
  <si>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</si>
  <si>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</si>
  <si>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</si>
  <si>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</si>
  <si>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</si>
  <si>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</si>
  <si>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</si>
  <si>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</si>
  <si>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</si>
  <si>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</si>
  <si>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</si>
  <si>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</si>
  <si>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</si>
  <si>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</si>
  <si>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</si>
  <si>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</si>
  <si>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</si>
  <si>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</si>
  <si>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</si>
  <si>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</si>
  <si>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</si>
  <si>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</si>
  <si>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</si>
  <si>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</si>
  <si>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</si>
  <si>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</si>
  <si>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</si>
  <si>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</si>
  <si>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</si>
  <si>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</si>
  <si>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</si>
  <si>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</si>
  <si>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</si>
  <si>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</si>
  <si>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</si>
  <si>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</si>
  <si>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</si>
  <si>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</si>
  <si>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</si>
  <si>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</si>
  <si>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</si>
  <si>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</si>
  <si>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</si>
  <si>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</si>
  <si>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</si>
  <si>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</si>
  <si>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</si>
  <si>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</si>
  <si>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</si>
  <si>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</si>
  <si>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</si>
  <si>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</si>
  <si>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</si>
  <si>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</si>
  <si>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</si>
  <si>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</si>
  <si>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</si>
  <si>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</si>
  <si>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</si>
  <si>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</si>
  <si>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</si>
  <si>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</si>
  <si>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</si>
  <si>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</si>
  <si>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</si>
  <si>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</si>
  <si>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</si>
  <si>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</si>
  <si>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</si>
  <si>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</si>
  <si>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</si>
  <si>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</si>
  <si>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</si>
  <si>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</si>
  <si>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</si>
  <si>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</si>
  <si>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</si>
  <si>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</si>
  <si>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</si>
  <si>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</si>
  <si>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</si>
  <si>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</si>
  <si>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</si>
  <si>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</si>
  <si>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</si>
  <si>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</si>
  <si>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</si>
  <si>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</si>
  <si>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</si>
  <si>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</si>
  <si>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</si>
  <si>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</si>
  <si>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</si>
  <si>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</si>
  <si>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</si>
  <si>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</si>
  <si>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</si>
  <si>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</si>
  <si>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</si>
  <si>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</si>
  <si>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</si>
  <si>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</si>
  <si>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</si>
  <si>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</si>
  <si>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</si>
  <si>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</si>
  <si>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</si>
  <si>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</si>
  <si>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</si>
  <si>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</si>
  <si>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</si>
  <si>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</si>
  <si>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</si>
  <si>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</si>
  <si>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</si>
  <si>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</si>
  <si>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</si>
  <si>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</si>
  <si>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</si>
  <si>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</si>
  <si>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</si>
  <si>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</si>
  <si>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</si>
  <si>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</si>
  <si>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</si>
  <si>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</si>
  <si>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</si>
  <si>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</si>
  <si>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</si>
  <si>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</si>
  <si>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</si>
  <si>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</si>
  <si>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</si>
  <si>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</si>
  <si>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</si>
  <si>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</si>
  <si>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</si>
  <si>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</si>
  <si>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</si>
  <si>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</si>
  <si>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</si>
  <si>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</si>
  <si>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</si>
  <si>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</si>
  <si>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</si>
  <si>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</si>
  <si>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</si>
  <si>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</si>
  <si>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</si>
  <si>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</si>
  <si>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</si>
  <si>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</si>
  <si>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</si>
  <si>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</si>
  <si>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</si>
  <si>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</si>
  <si>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</si>
  <si>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</si>
  <si>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</si>
  <si>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</si>
  <si>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</si>
  <si>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</si>
  <si>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</si>
  <si>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</si>
  <si>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</si>
  <si>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</si>
  <si>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</si>
  <si>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</si>
  <si>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</si>
  <si>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</si>
  <si>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</si>
  <si>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</si>
  <si>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</si>
  <si>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</si>
  <si>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</si>
  <si>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</si>
  <si>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</si>
  <si>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</si>
  <si>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</si>
  <si>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</si>
  <si>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</si>
  <si>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</si>
  <si>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</si>
  <si>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</si>
  <si>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</si>
  <si>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</si>
  <si>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</si>
  <si>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</si>
  <si>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</si>
  <si>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</si>
  <si>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</si>
  <si>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</si>
  <si>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</si>
  <si>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</si>
  <si>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</si>
  <si>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</si>
  <si>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</si>
  <si>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</si>
  <si>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</si>
  <si>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</si>
  <si>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</si>
  <si>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</si>
  <si>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</si>
  <si>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</si>
  <si>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</si>
  <si>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</si>
  <si>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</si>
  <si>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</si>
  <si>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</si>
  <si>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</si>
  <si>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</si>
  <si>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</si>
  <si>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</si>
  <si>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</si>
  <si>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</si>
  <si>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</si>
  <si>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</si>
  <si>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</si>
  <si>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</si>
  <si>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</si>
  <si>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</si>
  <si>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</si>
  <si>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</si>
  <si>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</si>
  <si>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</si>
  <si>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</si>
  <si>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</si>
  <si>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</si>
  <si>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</si>
  <si>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</si>
  <si>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</si>
  <si>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</si>
  <si>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</si>
  <si>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</si>
  <si>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</si>
  <si>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</si>
  <si>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</si>
  <si>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</si>
  <si>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</si>
  <si>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</si>
  <si>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</si>
  <si>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</si>
  <si>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</si>
  <si>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</si>
  <si>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</si>
  <si>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</si>
  <si>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</si>
  <si>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</si>
  <si>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</si>
  <si>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</si>
  <si>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</si>
  <si>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</si>
  <si>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</si>
  <si>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</si>
  <si>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</si>
  <si>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</si>
  <si>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</si>
  <si>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</si>
  <si>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</si>
  <si>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</si>
  <si>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</si>
  <si>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</si>
  <si>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</si>
  <si>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</si>
  <si>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</si>
  <si>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</si>
  <si>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</si>
  <si>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</si>
  <si>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</si>
  <si>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</si>
  <si>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</si>
  <si>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</si>
  <si>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</si>
  <si>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</si>
  <si>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</si>
  <si>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</si>
  <si>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</si>
  <si>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</si>
  <si>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</si>
  <si>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</si>
  <si>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</si>
  <si>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</si>
  <si>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</si>
  <si>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</si>
  <si>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</si>
  <si>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</si>
  <si>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</si>
  <si>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</si>
  <si>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</si>
  <si>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</si>
  <si>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</si>
  <si>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</si>
  <si>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</si>
  <si>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</si>
  <si>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</si>
  <si>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</si>
  <si>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</si>
  <si>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</si>
  <si>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</si>
  <si>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</si>
  <si>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</si>
  <si>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</si>
  <si>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</si>
  <si>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</si>
  <si>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</si>
  <si>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</si>
  <si>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</si>
  <si>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</si>
  <si>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</si>
  <si>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</si>
  <si>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</si>
  <si>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</si>
  <si>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</si>
  <si>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</si>
  <si>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</si>
  <si>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</si>
  <si>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</si>
  <si>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</si>
  <si>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</si>
  <si>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</si>
  <si>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</si>
  <si>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</si>
  <si>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</si>
  <si>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</si>
  <si>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</si>
  <si>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</si>
  <si>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</si>
  <si>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</si>
  <si>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</si>
  <si>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</si>
  <si>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</si>
  <si>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</si>
  <si>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</si>
  <si>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</si>
  <si>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</si>
  <si>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</si>
  <si>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</si>
  <si>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</si>
  <si>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</si>
  <si>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</si>
  <si>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</si>
  <si>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</si>
  <si>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</si>
  <si>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</si>
  <si>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</si>
  <si>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</si>
  <si>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</si>
  <si>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</si>
  <si>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</si>
  <si>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</si>
  <si>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</si>
  <si>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</si>
  <si>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</si>
  <si>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</si>
  <si>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</si>
  <si>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</si>
  <si>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</si>
  <si>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</si>
  <si>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</si>
  <si>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</si>
  <si>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</si>
  <si>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</si>
  <si>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</si>
  <si>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</si>
  <si>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</si>
  <si>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</si>
  <si>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</si>
  <si>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</si>
  <si>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</si>
  <si>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</si>
  <si>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</si>
  <si>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</si>
  <si>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</si>
  <si>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</si>
  <si>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</si>
  <si>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</si>
  <si>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</si>
  <si>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</si>
  <si>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</si>
  <si>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</si>
  <si>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</si>
  <si>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</si>
  <si>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</si>
  <si>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</si>
  <si>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</si>
  <si>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</si>
  <si>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</si>
  <si>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</si>
  <si>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</si>
  <si>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</si>
  <si>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</si>
  <si>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</si>
  <si>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</si>
  <si>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</si>
  <si>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</si>
  <si>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</si>
  <si>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</si>
  <si>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</si>
  <si>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</si>
  <si>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</si>
  <si>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</si>
  <si>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</si>
  <si>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</si>
  <si>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</si>
  <si>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</si>
  <si>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</si>
  <si>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</si>
  <si>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</si>
  <si>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</si>
  <si>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</si>
  <si>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</si>
  <si>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</si>
  <si>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</si>
  <si>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</si>
  <si>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</si>
  <si>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</si>
  <si>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</si>
  <si>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</si>
  <si>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</si>
  <si>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</si>
  <si>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</si>
  <si>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</si>
  <si>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</si>
  <si>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</si>
  <si>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</si>
  <si>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</si>
  <si>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</si>
  <si>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</si>
  <si>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</si>
  <si>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</si>
  <si>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</si>
  <si>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</si>
  <si>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</si>
  <si>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</si>
  <si>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</si>
  <si>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</si>
  <si>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</si>
  <si>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</si>
  <si>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</si>
  <si>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</si>
  <si>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</si>
  <si>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</si>
  <si>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</si>
  <si>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</si>
  <si>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</si>
  <si>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</si>
  <si>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</si>
  <si>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</si>
  <si>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</si>
  <si>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</si>
  <si>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</si>
  <si>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</si>
  <si>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</si>
  <si>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</si>
  <si>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</si>
  <si>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</si>
  <si>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</si>
  <si>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</si>
  <si>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</si>
  <si>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</si>
  <si>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</si>
  <si>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</si>
  <si>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</si>
  <si>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</si>
  <si>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</si>
  <si>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</si>
  <si>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</si>
  <si>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</si>
  <si>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</si>
  <si>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</si>
  <si>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</si>
  <si>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</si>
  <si>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</si>
  <si>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</si>
  <si>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</si>
  <si>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</si>
  <si>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</si>
  <si>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</si>
  <si>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</si>
  <si>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</si>
  <si>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</si>
  <si>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</si>
  <si>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</si>
  <si>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</si>
  <si>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</si>
  <si>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</si>
  <si>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</si>
  <si>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</si>
  <si>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</si>
  <si>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</si>
  <si>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</si>
  <si>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</si>
  <si>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</si>
  <si>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</si>
  <si>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</si>
  <si>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</si>
  <si>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</si>
  <si>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</si>
  <si>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</si>
  <si>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</si>
  <si>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</si>
  <si>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</si>
  <si>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</si>
  <si>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</si>
  <si>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</si>
  <si>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</si>
  <si>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</si>
  <si>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</si>
  <si>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</si>
  <si>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</si>
  <si>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</si>
  <si>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</si>
  <si>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</si>
  <si>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</si>
  <si>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</si>
  <si>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</si>
  <si>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</si>
  <si>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</si>
  <si>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</si>
  <si>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</si>
  <si>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</si>
  <si>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</si>
  <si>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</si>
  <si>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</si>
  <si>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</si>
  <si>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</si>
  <si>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</si>
  <si>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</si>
  <si>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</si>
  <si>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</si>
  <si>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</si>
  <si>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</si>
  <si>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</si>
  <si>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</si>
  <si>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</si>
  <si>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</si>
  <si>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</si>
  <si>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</si>
  <si>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</si>
  <si>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</si>
  <si>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</si>
  <si>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</si>
  <si>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</si>
  <si>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</si>
  <si>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</si>
  <si>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</si>
  <si>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</si>
  <si>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</si>
  <si>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</si>
  <si>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</si>
  <si>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</si>
  <si>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</si>
  <si>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</si>
  <si>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</si>
  <si>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</si>
  <si>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</si>
  <si>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</si>
  <si>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</si>
  <si>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</si>
  <si>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</si>
  <si>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</si>
  <si>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</si>
  <si>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</si>
  <si>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</si>
  <si>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</si>
  <si>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</si>
  <si>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</si>
  <si>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</si>
  <si>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</si>
  <si>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</si>
  <si>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</si>
  <si>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</si>
  <si>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</si>
  <si>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</si>
  <si>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</si>
  <si>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</si>
  <si>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</si>
  <si>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</si>
  <si>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</si>
  <si>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</si>
  <si>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</si>
  <si>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</si>
  <si>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</si>
  <si>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</si>
  <si>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</si>
  <si>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</si>
  <si>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</si>
  <si>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</si>
  <si>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</si>
  <si>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</si>
  <si>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</si>
  <si>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</si>
  <si>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</si>
  <si>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</si>
  <si>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</si>
  <si>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</si>
  <si>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</si>
  <si>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</si>
  <si>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</si>
  <si>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</si>
  <si>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</si>
  <si>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</si>
  <si>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</si>
  <si>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</si>
  <si>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</si>
  <si>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</si>
  <si>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</si>
  <si>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</si>
  <si>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</si>
  <si>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</si>
  <si>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</si>
  <si>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</si>
  <si>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</si>
  <si>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</si>
  <si>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</si>
  <si>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</si>
  <si>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</si>
  <si>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</si>
  <si>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</si>
  <si>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</si>
  <si>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</si>
  <si>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</si>
  <si>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</si>
  <si>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</si>
  <si>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</si>
  <si>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</si>
  <si>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</si>
  <si>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</si>
  <si>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</si>
  <si>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</si>
  <si>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</si>
  <si>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</si>
  <si>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</si>
  <si>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</si>
  <si>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</si>
  <si>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</si>
  <si>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</si>
  <si>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</si>
  <si>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</si>
  <si>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</si>
  <si>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</si>
  <si>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</si>
  <si>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</si>
  <si>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</si>
  <si>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</si>
  <si>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</si>
  <si>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</si>
  <si>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</si>
  <si>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</si>
  <si>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</si>
  <si>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</si>
  <si>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</si>
  <si>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</si>
  <si>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</si>
  <si>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</si>
  <si>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</si>
  <si>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</si>
  <si>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</si>
  <si>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</si>
  <si>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</si>
  <si>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</si>
  <si>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</si>
  <si>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</si>
  <si>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</si>
  <si>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</si>
  <si>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</si>
  <si>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</si>
  <si>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</si>
  <si>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</si>
  <si>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</si>
  <si>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</si>
  <si>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</si>
  <si>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</si>
  <si>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</si>
  <si>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</si>
  <si>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</si>
  <si>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</si>
  <si>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</si>
  <si>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</si>
  <si>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</si>
  <si>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</si>
  <si>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</si>
  <si>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</si>
  <si>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</si>
  <si>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</si>
  <si>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</si>
  <si>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</si>
  <si>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</si>
  <si>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</si>
  <si>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</si>
  <si>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</si>
  <si>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</si>
  <si>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</si>
  <si>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</si>
  <si>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</si>
  <si>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</si>
  <si>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</si>
  <si>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</si>
  <si>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</si>
  <si>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</si>
  <si>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</si>
  <si>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</si>
  <si>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</si>
  <si>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</si>
  <si>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</si>
  <si>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</si>
  <si>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</si>
  <si>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</si>
  <si>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</si>
  <si>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</si>
  <si>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</si>
  <si>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</si>
  <si>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</si>
  <si>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</si>
  <si>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</si>
  <si>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</si>
  <si>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</si>
  <si>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</si>
  <si>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</si>
  <si>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</si>
  <si>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</si>
  <si>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</si>
  <si>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</si>
  <si>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</si>
  <si>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</si>
  <si>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</si>
  <si>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</si>
  <si>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</si>
  <si>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</si>
  <si>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</si>
  <si>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</si>
  <si>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</si>
  <si>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</si>
  <si>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</si>
  <si>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</si>
  <si>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</si>
  <si>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</si>
  <si>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</si>
  <si>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</si>
  <si>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</si>
  <si>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</si>
  <si>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</si>
  <si>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</si>
  <si>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</si>
  <si>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</si>
  <si>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</si>
  <si>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</si>
  <si>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</si>
  <si>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</si>
  <si>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</si>
  <si>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</si>
  <si>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</si>
  <si>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</si>
  <si>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</si>
  <si>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</si>
  <si>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</si>
  <si>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</si>
  <si>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</si>
  <si>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</si>
  <si>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</si>
  <si>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</si>
  <si>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</si>
  <si>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</si>
  <si>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</si>
  <si>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</si>
  <si>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</si>
  <si>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</si>
  <si>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</si>
  <si>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</si>
  <si>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</si>
  <si>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</si>
  <si>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</si>
  <si>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</si>
  <si>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</si>
  <si>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</si>
  <si>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</si>
  <si>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</si>
  <si>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</si>
  <si>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</si>
  <si>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</si>
  <si>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</si>
  <si>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</si>
  <si>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</si>
  <si>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</si>
  <si>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</si>
  <si>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</si>
  <si>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</si>
  <si>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</si>
  <si>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</si>
  <si>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</si>
  <si>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</si>
  <si>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</si>
  <si>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</si>
  <si>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</si>
  <si>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</si>
  <si>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</si>
  <si>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</si>
  <si>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</si>
  <si>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</si>
  <si>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</si>
  <si>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</si>
  <si>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</si>
  <si>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</si>
  <si>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</si>
  <si>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</si>
  <si>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</si>
  <si>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</si>
  <si>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</si>
  <si>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</si>
  <si>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</si>
  <si>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</si>
  <si>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</si>
  <si>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</si>
  <si>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</si>
  <si>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</si>
  <si>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</si>
  <si>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</si>
  <si>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</si>
  <si>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</si>
  <si>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</si>
  <si>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</si>
  <si>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</si>
  <si>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</si>
  <si>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</si>
  <si>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</si>
  <si>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</si>
  <si>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</si>
  <si>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</si>
  <si>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</si>
  <si>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</si>
  <si>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</si>
  <si>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</si>
  <si>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</si>
  <si>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</si>
  <si>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</si>
  <si>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</si>
  <si>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</si>
  <si>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</si>
  <si>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</si>
  <si>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</si>
  <si>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</si>
  <si>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</si>
  <si>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</si>
  <si>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</si>
  <si>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</si>
  <si>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</si>
  <si>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</si>
  <si>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</si>
  <si>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</si>
  <si>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</si>
  <si>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</si>
  <si>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</si>
  <si>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</si>
  <si>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</si>
  <si>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</si>
  <si>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</si>
  <si>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</si>
  <si>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</si>
  <si>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</si>
  <si>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</si>
  <si>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</si>
  <si>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</si>
  <si>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</si>
  <si>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</si>
  <si>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</si>
  <si>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</si>
  <si>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</si>
  <si>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</si>
  <si>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</si>
  <si>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</si>
  <si>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</si>
  <si>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</si>
  <si>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</si>
  <si>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</si>
  <si>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</si>
  <si>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</si>
  <si>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</si>
  <si>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</si>
  <si>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</si>
  <si>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</si>
  <si>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</si>
  <si>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</si>
  <si>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</si>
  <si>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</si>
  <si>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</si>
  <si>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</si>
  <si>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</si>
  <si>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</si>
  <si>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</si>
  <si>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</si>
  <si>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</si>
  <si>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</si>
  <si>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</si>
  <si>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</si>
  <si>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</si>
  <si>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</si>
  <si>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</si>
  <si>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</si>
  <si>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</si>
  <si>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</si>
  <si>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</si>
  <si>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</si>
  <si>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</si>
  <si>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</si>
  <si>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</si>
  <si>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</si>
  <si>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</si>
  <si>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</si>
  <si>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</si>
  <si>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</si>
  <si>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</si>
  <si>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</si>
  <si>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</si>
  <si>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</si>
  <si>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</si>
  <si>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</si>
  <si>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</si>
  <si>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</si>
  <si>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</si>
  <si>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</si>
  <si>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</si>
  <si>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</si>
  <si>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</si>
  <si>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</si>
  <si>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</si>
  <si>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</si>
  <si>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</si>
  <si>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</si>
  <si>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</si>
  <si>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</si>
  <si>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</si>
  <si>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</si>
  <si>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</si>
  <si>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</si>
  <si>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</si>
  <si>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</si>
  <si>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</si>
  <si>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</si>
  <si>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</si>
  <si>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</si>
  <si>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</si>
  <si>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</si>
  <si>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</si>
  <si>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</si>
  <si>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</si>
  <si>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</si>
  <si>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</si>
  <si>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</si>
  <si>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</si>
  <si>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</si>
  <si>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</si>
  <si>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</si>
  <si>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</si>
  <si>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</si>
  <si>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</si>
  <si>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</si>
  <si>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</si>
  <si>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</si>
  <si>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</si>
  <si>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</si>
  <si>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</si>
  <si>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</si>
  <si>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</si>
  <si>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</si>
  <si>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</si>
  <si>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</si>
  <si>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</si>
  <si>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</si>
  <si>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</si>
  <si>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</si>
  <si>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</si>
  <si>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</si>
  <si>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</si>
  <si>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</si>
  <si>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</si>
  <si>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</si>
  <si>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</si>
  <si>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</si>
  <si>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</si>
  <si>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</si>
  <si>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</si>
  <si>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</si>
  <si>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</si>
  <si>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</si>
  <si>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</si>
  <si>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</si>
  <si>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</si>
  <si>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</si>
  <si>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</si>
  <si>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</si>
  <si>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</si>
  <si>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</si>
  <si>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</si>
  <si>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</si>
  <si>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</si>
  <si>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</si>
  <si>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</si>
  <si>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</si>
  <si>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</si>
  <si>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</si>
  <si>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</si>
  <si>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</si>
  <si>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</si>
  <si>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</si>
  <si>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</si>
  <si>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</si>
  <si>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</si>
  <si>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</si>
  <si>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</si>
  <si>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</si>
  <si>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</si>
  <si>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</si>
  <si>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</si>
  <si>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</si>
  <si>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</si>
  <si>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</si>
  <si>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</si>
  <si>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</si>
  <si>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</si>
  <si>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</si>
  <si>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</si>
  <si>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</si>
  <si>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</si>
  <si>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</si>
  <si>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</si>
  <si>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</si>
  <si>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</si>
  <si>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</si>
  <si>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</si>
  <si>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</si>
  <si>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</si>
  <si>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</si>
  <si>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</si>
  <si>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</si>
  <si>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</si>
  <si>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</si>
  <si>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</si>
  <si>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</si>
  <si>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</si>
  <si>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</si>
  <si>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</si>
  <si>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</si>
  <si>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</si>
  <si>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</si>
  <si>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</si>
  <si>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</si>
  <si>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</si>
  <si>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</si>
  <si>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</si>
  <si>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</si>
  <si>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</si>
  <si>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</si>
  <si>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</si>
  <si>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</si>
  <si>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</si>
  <si>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</si>
  <si>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</si>
  <si>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</si>
  <si>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</si>
  <si>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</si>
  <si>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</si>
  <si>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</si>
  <si>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</si>
  <si>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</si>
  <si>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</si>
  <si>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</si>
  <si>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</si>
  <si>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</si>
  <si>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</si>
  <si>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</si>
  <si>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</si>
  <si>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</si>
  <si>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</si>
  <si>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</si>
  <si>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</si>
  <si>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</si>
  <si>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</si>
  <si>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</si>
  <si>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</si>
  <si>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</si>
  <si>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</si>
  <si>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</si>
  <si>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</si>
  <si>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</si>
  <si>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</si>
  <si>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</si>
  <si>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</si>
  <si>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</si>
  <si>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</si>
  <si>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</si>
  <si>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</si>
  <si>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</si>
  <si>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</si>
  <si>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</si>
  <si>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</si>
  <si>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</si>
  <si>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</si>
  <si>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</si>
  <si>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</si>
  <si>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</si>
  <si>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</si>
  <si>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</si>
  <si>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</si>
  <si>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</si>
  <si>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</si>
  <si>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</si>
  <si>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</si>
  <si>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</si>
  <si>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</si>
  <si>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</si>
  <si>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</si>
  <si>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</si>
  <si>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</si>
  <si>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</si>
  <si>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</si>
  <si>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</si>
  <si>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</si>
  <si>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</si>
  <si>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</si>
  <si>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</si>
  <si>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</si>
  <si>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</si>
  <si>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</si>
  <si>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</si>
  <si>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</si>
  <si>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</si>
  <si>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</si>
  <si>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</si>
  <si>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</si>
  <si>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</si>
  <si>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</si>
  <si>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</si>
  <si>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</si>
  <si>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</si>
  <si>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</si>
  <si>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</si>
  <si>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</si>
  <si>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</si>
  <si>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</si>
  <si>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</si>
  <si>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</si>
  <si>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</si>
  <si>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</si>
  <si>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</si>
  <si>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</si>
  <si>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</si>
  <si>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</si>
  <si>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</si>
  <si>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</si>
  <si>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</si>
  <si>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</si>
  <si>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</si>
  <si>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</si>
  <si>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</si>
  <si>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</si>
  <si>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</si>
  <si>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</si>
  <si>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</si>
  <si>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</si>
  <si>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</si>
  <si>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</si>
  <si>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</si>
  <si>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</si>
  <si>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</si>
  <si>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</si>
  <si>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</si>
  <si>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</si>
  <si>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</si>
  <si>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</si>
  <si>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</si>
  <si>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</si>
  <si>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</si>
  <si>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</si>
  <si>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</si>
  <si>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</si>
  <si>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</si>
  <si>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</si>
  <si>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</si>
  <si>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</si>
  <si>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</si>
  <si>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</si>
  <si>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</si>
  <si>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</si>
  <si>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</si>
  <si>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</si>
  <si>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</si>
  <si>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</si>
  <si>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</si>
  <si>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</si>
  <si>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</si>
  <si>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</si>
  <si>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</si>
  <si>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</si>
  <si>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</si>
  <si>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</si>
  <si>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</si>
  <si>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</si>
  <si>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</si>
  <si>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</si>
  <si>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</si>
  <si>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</si>
  <si>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</si>
  <si>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</si>
  <si>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</si>
  <si>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</si>
  <si>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</si>
  <si>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</si>
  <si>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</si>
  <si>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</si>
  <si>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</si>
  <si>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</si>
  <si>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</si>
  <si>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</si>
  <si>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</si>
  <si>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</si>
  <si>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</si>
  <si>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</si>
  <si>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</si>
  <si>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</si>
  <si>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</si>
  <si>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</si>
  <si>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</si>
  <si>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</si>
  <si>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</si>
  <si>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</si>
  <si>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</si>
  <si>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</si>
  <si>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</si>
  <si>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</si>
  <si>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</si>
  <si>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</si>
  <si>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</si>
  <si>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</si>
  <si>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</si>
  <si>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</si>
  <si>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</si>
  <si>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</si>
  <si>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</si>
  <si>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</si>
  <si>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</si>
  <si>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</si>
  <si>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</si>
  <si>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</si>
  <si>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</si>
  <si>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</si>
  <si>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</si>
  <si>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</si>
  <si>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</si>
  <si>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</si>
  <si>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</si>
  <si>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</si>
  <si>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</si>
  <si>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</si>
  <si>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</si>
  <si>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</si>
  <si>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</si>
  <si>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</si>
  <si>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</si>
  <si>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</si>
  <si>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</si>
  <si>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</si>
  <si>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</si>
  <si>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</si>
  <si>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</si>
  <si>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</si>
  <si>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</si>
  <si>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</si>
  <si>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</si>
  <si>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</si>
  <si>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</si>
  <si>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</si>
  <si>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</si>
  <si>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</si>
  <si>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</si>
  <si>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</si>
  <si>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</si>
  <si>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</si>
  <si>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</si>
  <si>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</si>
  <si>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</si>
  <si>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</si>
  <si>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</si>
  <si>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</si>
  <si>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</si>
  <si>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</si>
  <si>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</si>
  <si>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</si>
  <si>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</si>
  <si>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</si>
  <si>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</si>
  <si>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</si>
  <si>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</si>
  <si>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</si>
  <si>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</si>
  <si>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</si>
  <si>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</si>
  <si>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</si>
  <si>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</si>
  <si>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</si>
  <si>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</si>
  <si>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</si>
  <si>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</si>
  <si>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</si>
  <si>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</si>
  <si>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</si>
  <si>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</si>
  <si>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</si>
  <si>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</si>
  <si>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</si>
  <si>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</si>
  <si>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</si>
  <si>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</si>
  <si>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</si>
  <si>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</si>
  <si>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</si>
  <si>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</si>
  <si>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</si>
  <si>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</si>
  <si>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</si>
  <si>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</si>
  <si>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</si>
  <si>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</si>
  <si>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</si>
  <si>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</si>
  <si>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</si>
  <si>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</si>
  <si>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</si>
  <si>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</si>
  <si>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</si>
  <si>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</si>
  <si>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</si>
  <si>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</si>
  <si>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</si>
  <si>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</si>
  <si>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</si>
  <si>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</si>
  <si>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</si>
  <si>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</si>
  <si>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</si>
  <si>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</si>
  <si>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</si>
  <si>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</si>
  <si>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</si>
  <si>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</si>
  <si>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</si>
  <si>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</si>
  <si>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</si>
  <si>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</si>
  <si>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</si>
  <si>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</si>
  <si>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</si>
  <si>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</si>
  <si>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</si>
  <si>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</si>
  <si>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</si>
  <si>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</si>
  <si>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</si>
  <si>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</si>
  <si>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</si>
  <si>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</si>
  <si>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</si>
  <si>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</si>
  <si>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</si>
  <si>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</si>
  <si>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</si>
  <si>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</si>
  <si>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</si>
  <si>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</si>
  <si>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</si>
  <si>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</si>
  <si>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</si>
  <si>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</si>
  <si>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</si>
  <si>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</si>
  <si>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</si>
  <si>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</si>
  <si>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</si>
  <si>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</si>
  <si>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</si>
  <si>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</si>
  <si>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</si>
  <si>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</si>
  <si>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</si>
  <si>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</si>
  <si>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</si>
  <si>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</si>
  <si>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</si>
  <si>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</si>
  <si>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</si>
  <si>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</si>
  <si>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</si>
  <si>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</si>
  <si>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</si>
  <si>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</si>
  <si>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</si>
  <si>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</si>
  <si>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</si>
  <si>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</si>
  <si>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</si>
  <si>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</si>
  <si>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</si>
  <si>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</si>
  <si>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</si>
  <si>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</si>
  <si>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</si>
  <si>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</si>
  <si>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</si>
  <si>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</si>
  <si>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</si>
  <si>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</si>
  <si>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</si>
  <si>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</si>
  <si>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</si>
  <si>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</si>
  <si>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</si>
  <si>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</si>
  <si>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</si>
  <si>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</si>
  <si>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</si>
  <si>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</si>
  <si>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</si>
  <si>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</si>
  <si>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</si>
  <si>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</si>
  <si>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</si>
  <si>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</si>
  <si>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</si>
  <si>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</si>
  <si>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</si>
  <si>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</si>
  <si>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</si>
  <si>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</si>
  <si>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</si>
  <si>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</si>
  <si>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</si>
  <si>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</si>
  <si>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</si>
  <si>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</si>
  <si>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</si>
  <si>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</si>
  <si>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</si>
  <si>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</si>
  <si>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</si>
  <si>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</si>
  <si>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</si>
  <si>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</si>
  <si>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</si>
  <si>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</si>
  <si>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</si>
  <si>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</si>
  <si>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</si>
  <si>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</si>
  <si>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</si>
  <si>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</si>
  <si>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</si>
  <si>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</si>
  <si>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</si>
  <si>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</si>
  <si>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</si>
  <si>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</si>
  <si>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</si>
  <si>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</si>
  <si>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</si>
  <si>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</si>
  <si>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</si>
  <si>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</si>
  <si>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</si>
  <si>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</si>
  <si>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</si>
  <si>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</si>
  <si>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</si>
  <si>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</si>
  <si>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</si>
  <si>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</si>
  <si>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</si>
  <si>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</si>
  <si>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</si>
  <si>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</si>
  <si>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</si>
  <si>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</si>
  <si>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</si>
  <si>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</si>
  <si>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</si>
  <si>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</si>
  <si>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</si>
  <si>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</si>
  <si>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</si>
  <si>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</si>
  <si>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</si>
  <si>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</si>
  <si>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</si>
  <si>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</si>
  <si>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</si>
  <si>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</si>
  <si>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</si>
  <si>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</si>
  <si>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</si>
  <si>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</si>
  <si>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</si>
  <si>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</si>
  <si>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</si>
  <si>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</si>
  <si>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</si>
  <si>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</si>
  <si>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</si>
  <si>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</si>
  <si>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</si>
  <si>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</si>
  <si>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</si>
  <si>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</si>
  <si>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</si>
  <si>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</si>
  <si>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</si>
  <si>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</si>
  <si>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</si>
  <si>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</si>
  <si>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</si>
  <si>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</si>
  <si>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</si>
  <si>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</si>
  <si>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</si>
  <si>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</si>
  <si>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</si>
  <si>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</si>
  <si>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</si>
  <si>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</si>
  <si>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</si>
  <si>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</si>
  <si>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</si>
  <si>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</si>
  <si>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</si>
  <si>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</si>
  <si>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</si>
  <si>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</si>
  <si>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</si>
  <si>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</si>
  <si>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</si>
  <si>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</si>
  <si>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</si>
  <si>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</si>
  <si>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</si>
  <si>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</si>
  <si>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</si>
  <si>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</si>
  <si>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</si>
  <si>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</si>
  <si>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</si>
  <si>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</si>
  <si>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</si>
  <si>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</si>
  <si>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</si>
  <si>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</si>
  <si>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</si>
  <si>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</si>
  <si>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</si>
  <si>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</si>
  <si>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</si>
  <si>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</si>
  <si>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</si>
  <si>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</si>
  <si>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</si>
  <si>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</si>
  <si>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</si>
  <si>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</si>
  <si>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</si>
  <si>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</si>
  <si>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</si>
  <si>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</si>
  <si>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</si>
  <si>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</si>
  <si>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</si>
  <si>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</si>
  <si>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</si>
  <si>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</si>
  <si>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</si>
  <si>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</si>
  <si>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</si>
  <si>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</si>
  <si>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</si>
  <si>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</si>
  <si>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</si>
  <si>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</si>
  <si>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</si>
  <si>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</si>
  <si>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</si>
  <si>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</si>
  <si>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</si>
  <si>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</si>
  <si>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</si>
  <si>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</si>
  <si>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</si>
  <si>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</si>
  <si>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</si>
  <si>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</si>
  <si>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</si>
  <si>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</si>
  <si>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</si>
  <si>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</si>
  <si>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</si>
  <si>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</si>
  <si>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</si>
  <si>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</si>
  <si>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</si>
  <si>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</si>
  <si>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</si>
  <si>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</si>
  <si>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</si>
  <si>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</si>
  <si>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</si>
  <si>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</si>
  <si>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</si>
  <si>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</si>
  <si>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</si>
  <si>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</si>
  <si>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</si>
  <si>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</si>
  <si>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</si>
  <si>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</si>
  <si>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</si>
  <si>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</si>
  <si>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</si>
  <si>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</si>
  <si>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</si>
  <si>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</si>
  <si>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</si>
  <si>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</si>
  <si>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</si>
  <si>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</si>
  <si>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</si>
  <si>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</si>
  <si>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</si>
  <si>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</si>
  <si>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</si>
  <si>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</si>
  <si>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</si>
  <si>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</si>
  <si>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</si>
  <si>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</si>
  <si>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</si>
  <si>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</si>
  <si>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</si>
  <si>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</si>
  <si>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</si>
  <si>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</si>
  <si>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</si>
  <si>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</si>
  <si>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</si>
  <si>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</si>
  <si>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</si>
  <si>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</si>
  <si>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</si>
  <si>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</si>
  <si>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</si>
  <si>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</si>
  <si>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</si>
  <si>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</si>
  <si>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</si>
  <si>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</si>
  <si>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</si>
  <si>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</si>
  <si>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</si>
  <si>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</si>
  <si>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</si>
  <si>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</si>
  <si>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</si>
  <si>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</si>
  <si>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</si>
  <si>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</si>
  <si>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</si>
  <si>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</si>
  <si>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</si>
  <si>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</si>
  <si>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</si>
  <si>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</si>
  <si>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</si>
  <si>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</si>
  <si>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</si>
  <si>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</si>
  <si>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</si>
  <si>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</si>
  <si>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</si>
  <si>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</si>
  <si>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</si>
  <si>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</si>
  <si>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</si>
  <si>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</si>
  <si>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</si>
  <si>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</si>
  <si>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</si>
  <si>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</si>
  <si>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</si>
  <si>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</si>
  <si>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</si>
  <si>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</si>
  <si>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</si>
  <si>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</si>
  <si>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</si>
  <si>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</si>
  <si>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</si>
  <si>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</si>
  <si>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</si>
  <si>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</si>
  <si>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</si>
  <si>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</si>
  <si>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</si>
  <si>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</si>
  <si>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</si>
  <si>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</si>
  <si>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</si>
  <si>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</si>
  <si>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</si>
  <si>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</si>
  <si>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</si>
  <si>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</si>
  <si>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</si>
  <si>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</si>
  <si>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</si>
  <si>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</si>
  <si>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</si>
  <si>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</si>
  <si>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</si>
  <si>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</si>
  <si>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</si>
  <si>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</si>
  <si>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</si>
  <si>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</si>
  <si>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</si>
  <si>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</si>
  <si>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</si>
  <si>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</si>
  <si>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</si>
  <si>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</si>
  <si>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</si>
  <si>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</si>
  <si>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</si>
  <si>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</si>
  <si>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</si>
  <si>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</si>
  <si>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</si>
  <si>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</si>
  <si>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</si>
  <si>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</si>
  <si>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</si>
  <si>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</si>
  <si>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</si>
  <si>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</si>
  <si>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</si>
  <si>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</si>
  <si>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</si>
  <si>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</si>
  <si>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</si>
  <si>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</si>
  <si>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</si>
  <si>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</si>
  <si>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</si>
  <si>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</si>
  <si>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</si>
  <si>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</si>
  <si>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</si>
  <si>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</si>
  <si>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</si>
  <si>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</si>
  <si>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</si>
  <si>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</si>
  <si>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</si>
  <si>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</si>
  <si>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</si>
  <si>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</si>
  <si>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</si>
  <si>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</si>
  <si>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</si>
  <si>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</si>
  <si>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</si>
  <si>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</si>
  <si>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</si>
  <si>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</si>
  <si>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</si>
  <si>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</si>
  <si>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</si>
  <si>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</si>
  <si>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</si>
  <si>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</si>
  <si>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</si>
  <si>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</si>
  <si>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</si>
  <si>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</si>
  <si>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</si>
  <si>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</si>
  <si>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</si>
  <si>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</si>
  <si>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</si>
  <si>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</si>
  <si>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</si>
  <si>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</si>
  <si>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</si>
  <si>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</si>
  <si>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</si>
  <si>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</si>
  <si>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</si>
  <si>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</si>
  <si>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</si>
  <si>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</si>
  <si>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</si>
  <si>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</si>
  <si>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</si>
  <si>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</si>
  <si>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</si>
  <si>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</si>
  <si>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</si>
  <si>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</si>
  <si>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</si>
  <si>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</si>
  <si>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</si>
  <si>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</si>
  <si>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</si>
  <si>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</si>
  <si>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</si>
  <si>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</si>
  <si>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</si>
  <si>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</si>
  <si>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</si>
  <si>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</si>
  <si>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</si>
  <si>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</si>
  <si>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</si>
  <si>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</si>
  <si>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</si>
  <si>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</si>
  <si>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</si>
  <si>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</si>
  <si>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</si>
  <si>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</si>
  <si>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</si>
  <si>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</si>
  <si>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</si>
  <si>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</si>
  <si>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</si>
  <si>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</si>
  <si>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</si>
  <si>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</si>
  <si>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</si>
  <si>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</si>
  <si>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</si>
  <si>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</si>
  <si>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</si>
  <si>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</si>
  <si>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</si>
  <si>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</si>
  <si>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</si>
  <si>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</si>
  <si>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</si>
  <si>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</si>
  <si>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</si>
  <si>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</si>
  <si>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</si>
  <si>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</si>
  <si>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</si>
  <si>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</si>
  <si>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</si>
  <si>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</si>
  <si>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</si>
  <si>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</si>
  <si>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</si>
  <si>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</si>
  <si>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</si>
  <si>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</si>
  <si>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</si>
  <si>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</si>
  <si>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</si>
  <si>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</si>
  <si>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</si>
  <si>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</si>
  <si>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</si>
  <si>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</si>
  <si>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</si>
  <si>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</si>
  <si>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</si>
  <si>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</si>
  <si>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</si>
  <si>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</si>
  <si>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</si>
  <si>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</si>
  <si>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</si>
  <si>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</si>
  <si>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</si>
  <si>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</si>
  <si>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</si>
  <si>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</si>
  <si>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</si>
  <si>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</si>
  <si>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</si>
  <si>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</si>
  <si>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</si>
  <si>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</si>
  <si>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</si>
  <si>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</si>
  <si>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</si>
  <si>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</si>
  <si>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</si>
  <si>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</si>
  <si>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</si>
  <si>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</si>
  <si>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</si>
  <si>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</si>
  <si>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</si>
  <si>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</si>
  <si>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</si>
  <si>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</si>
  <si>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</si>
  <si>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</si>
  <si>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</si>
  <si>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</si>
  <si>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</si>
  <si>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</si>
  <si>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</si>
  <si>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</si>
  <si>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</si>
  <si>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</si>
  <si>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</si>
  <si>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</si>
  <si>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</si>
  <si>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</si>
  <si>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</si>
  <si>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</si>
  <si>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</si>
  <si>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</si>
  <si>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</si>
  <si>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</si>
  <si>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</si>
  <si>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</si>
  <si>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</si>
  <si>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</si>
  <si>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</si>
  <si>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</si>
  <si>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</si>
  <si>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</si>
  <si>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</si>
  <si>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</si>
  <si>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</si>
  <si>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</si>
  <si>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</si>
  <si>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</si>
  <si>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</si>
  <si>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</si>
  <si>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</si>
  <si>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</si>
  <si>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</si>
  <si>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</si>
  <si>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</si>
  <si>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</si>
  <si>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</si>
  <si>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</si>
  <si>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</si>
  <si>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</si>
  <si>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</si>
  <si>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</si>
  <si>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</si>
  <si>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</si>
  <si>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</si>
  <si>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</si>
  <si>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</si>
  <si>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</si>
  <si>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</si>
  <si>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</si>
  <si>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</si>
  <si>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</si>
  <si>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</si>
  <si>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</si>
  <si>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</si>
  <si>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</si>
  <si>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</si>
  <si>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</si>
  <si>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</si>
  <si>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</si>
  <si>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</si>
  <si>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</si>
  <si>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</si>
  <si>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</si>
  <si>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</si>
  <si>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</si>
  <si>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</si>
  <si>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</si>
  <si>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</si>
  <si>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</si>
  <si>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</si>
  <si>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</si>
  <si>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</si>
  <si>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</si>
  <si>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</si>
  <si>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</si>
  <si>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</si>
  <si>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</si>
  <si>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</si>
  <si>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</si>
  <si>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</si>
  <si>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</si>
  <si>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</si>
  <si>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</si>
  <si>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</si>
  <si>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</si>
  <si>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</si>
  <si>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</si>
  <si>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</si>
  <si>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</si>
  <si>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</si>
  <si>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</si>
  <si>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</si>
  <si>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</si>
  <si>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</si>
  <si>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</si>
  <si>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</si>
  <si>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</si>
  <si>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</si>
  <si>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</si>
  <si>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</si>
  <si>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</si>
  <si>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</si>
  <si>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</si>
  <si>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</si>
  <si>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</si>
  <si>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</si>
  <si>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</si>
  <si>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</si>
  <si>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</si>
  <si>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</si>
  <si>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</si>
  <si>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</si>
  <si>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</si>
  <si>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</si>
  <si>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</si>
  <si>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</si>
  <si>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</si>
  <si>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</si>
  <si>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</si>
  <si>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</si>
  <si>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</si>
  <si>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</si>
  <si>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</si>
  <si>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</si>
  <si>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</si>
  <si>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</si>
  <si>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</si>
  <si>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</si>
  <si>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</si>
  <si>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</si>
  <si>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</si>
  <si>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</si>
  <si>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</si>
  <si>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</si>
  <si>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</si>
  <si>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</si>
  <si>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</si>
  <si>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</si>
  <si>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</si>
  <si>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</si>
  <si>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</si>
  <si>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</si>
  <si>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</si>
  <si>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</si>
  <si>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</si>
  <si>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</si>
  <si>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</si>
  <si>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</si>
  <si>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</si>
  <si>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</si>
  <si>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</si>
  <si>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</si>
  <si>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</si>
  <si>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</si>
  <si>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</si>
  <si>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</si>
  <si>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</si>
  <si>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</si>
  <si>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</si>
  <si>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</si>
  <si>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</si>
  <si>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</si>
  <si>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</si>
  <si>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</si>
  <si>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</si>
  <si>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</si>
  <si>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</si>
  <si>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</si>
  <si>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</si>
  <si>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</si>
  <si>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</si>
  <si>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</si>
  <si>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</si>
  <si>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</si>
  <si>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</si>
  <si>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</si>
  <si>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</si>
  <si>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</si>
  <si>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</si>
  <si>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</si>
  <si>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</si>
  <si>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</si>
  <si>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</si>
  <si>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</si>
  <si>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</si>
  <si>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</si>
  <si>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</si>
  <si>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</si>
  <si>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</si>
  <si>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</si>
  <si>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</si>
  <si>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</si>
  <si>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</si>
  <si>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</si>
  <si>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</si>
  <si>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</si>
  <si>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</si>
  <si>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</si>
  <si>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</si>
  <si>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</si>
  <si>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</si>
  <si>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</si>
  <si>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</si>
  <si>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</si>
  <si>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</si>
  <si>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</si>
  <si>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</si>
  <si>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</si>
  <si>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</si>
  <si>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</si>
  <si>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</si>
  <si>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</si>
  <si>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</si>
  <si>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</si>
  <si>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</si>
  <si>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</si>
  <si>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</si>
  <si>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</si>
  <si>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</si>
  <si>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</si>
  <si>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</si>
  <si>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</si>
  <si>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</si>
  <si>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</si>
  <si>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</si>
  <si>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</si>
  <si>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</si>
  <si>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</si>
  <si>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</si>
  <si>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</si>
  <si>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</si>
  <si>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</si>
  <si>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</si>
  <si>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</si>
  <si>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</si>
  <si>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</si>
  <si>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</si>
  <si>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</si>
  <si>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</si>
  <si>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</si>
  <si>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</si>
  <si>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</si>
  <si>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</si>
  <si>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</si>
  <si>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</si>
  <si>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</si>
  <si>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</si>
  <si>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</si>
  <si>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</si>
  <si>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</si>
  <si>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</si>
  <si>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</si>
  <si>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</si>
  <si>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</si>
  <si>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</si>
  <si>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</si>
  <si>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</si>
  <si>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</si>
  <si>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</si>
  <si>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</si>
  <si>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</si>
  <si>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</si>
  <si>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</si>
  <si>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</si>
  <si>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</si>
  <si>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</si>
  <si>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</si>
  <si>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</si>
  <si>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</si>
  <si>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</si>
  <si>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</si>
  <si>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</si>
  <si>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</si>
  <si>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</si>
  <si>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</si>
  <si>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</si>
  <si>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</si>
  <si>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</si>
  <si>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</si>
  <si>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</si>
  <si>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</si>
  <si>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</si>
  <si>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</si>
  <si>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</si>
  <si>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</si>
  <si>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</si>
  <si>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</si>
  <si>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</si>
  <si>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</si>
  <si>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</si>
  <si>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</si>
  <si>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</si>
  <si>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</si>
  <si>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</si>
  <si>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</si>
  <si>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</si>
  <si>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</si>
  <si>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</si>
  <si>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</si>
  <si>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</si>
  <si>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</si>
  <si>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</si>
  <si>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</si>
  <si>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</si>
  <si>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</si>
  <si>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</si>
  <si>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</si>
  <si>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</si>
  <si>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</si>
  <si>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</si>
  <si>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</si>
  <si>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</si>
  <si>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</si>
  <si>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</si>
  <si>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</si>
  <si>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</si>
  <si>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</si>
  <si>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</si>
  <si>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</si>
  <si>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</si>
  <si>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</si>
  <si>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</si>
  <si>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</si>
  <si>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</si>
  <si>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</si>
  <si>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</si>
  <si>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</si>
  <si>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</si>
  <si>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</si>
  <si>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</si>
  <si>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</si>
  <si>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</si>
  <si>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</si>
  <si>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</si>
  <si>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</si>
  <si>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</si>
  <si>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</si>
  <si>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</si>
  <si>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</si>
  <si>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</si>
  <si>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</si>
  <si>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</si>
  <si>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</si>
  <si>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</si>
  <si>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</si>
  <si>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</si>
  <si>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</si>
  <si>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</si>
  <si>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</si>
  <si>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</si>
  <si>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</si>
  <si>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</si>
  <si>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</si>
  <si>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</si>
  <si>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</si>
  <si>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</si>
  <si>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</si>
  <si>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</si>
  <si>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</si>
  <si>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</si>
  <si>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</si>
  <si>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</si>
  <si>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</si>
  <si>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</si>
  <si>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</si>
  <si>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</si>
  <si>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</si>
  <si>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</si>
  <si>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</si>
  <si>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</si>
  <si>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</si>
  <si>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</si>
  <si>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</si>
  <si>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</si>
  <si>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</si>
  <si>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</si>
  <si>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</si>
  <si>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</si>
  <si>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</si>
  <si>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</si>
  <si>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</si>
  <si>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</si>
  <si>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</si>
  <si>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</si>
  <si>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</si>
  <si>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</si>
  <si>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</si>
  <si>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</si>
  <si>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</si>
  <si>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</si>
  <si>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</si>
  <si>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</si>
  <si>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</si>
  <si>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</si>
  <si>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</si>
  <si>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</si>
  <si>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</si>
  <si>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</si>
  <si>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</si>
  <si>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</si>
  <si>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</si>
  <si>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</si>
  <si>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</si>
  <si>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</si>
  <si>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</si>
  <si>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</si>
  <si>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</si>
  <si>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</si>
  <si>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</si>
  <si>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</si>
  <si>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</si>
  <si>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</si>
  <si>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</si>
  <si>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</si>
  <si>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</si>
  <si>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</si>
  <si>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</si>
  <si>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</si>
  <si>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</si>
  <si>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</si>
  <si>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</si>
  <si>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</si>
  <si>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</si>
  <si>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</si>
  <si>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</si>
  <si>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</si>
  <si>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</si>
  <si>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</si>
  <si>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</si>
  <si>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</si>
  <si>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</si>
  <si>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</si>
  <si>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</si>
  <si>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</si>
  <si>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</si>
  <si>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</si>
  <si>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</si>
  <si>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</si>
  <si>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</si>
  <si>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</si>
  <si>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</si>
  <si>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</si>
  <si>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</si>
  <si>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</si>
  <si>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</si>
  <si>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</si>
  <si>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</si>
  <si>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</si>
  <si>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</si>
  <si>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</si>
  <si>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</si>
  <si>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</si>
  <si>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</si>
  <si>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</si>
  <si>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</si>
  <si>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</si>
  <si>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</si>
  <si>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</si>
  <si>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</si>
  <si>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</si>
  <si>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</si>
  <si>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</si>
  <si>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</si>
  <si>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</si>
  <si>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</si>
  <si>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</si>
  <si>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</si>
  <si>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</si>
  <si>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</si>
  <si>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</si>
  <si>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</si>
  <si>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</si>
  <si>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</si>
  <si>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</si>
  <si>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</si>
  <si>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</si>
  <si>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</si>
  <si>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</si>
  <si>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</si>
  <si>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</si>
  <si>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</si>
  <si>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</si>
  <si>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</si>
  <si>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</si>
  <si>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</si>
  <si>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</si>
  <si>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</si>
  <si>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</si>
  <si>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</si>
  <si>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</si>
  <si>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</si>
  <si>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</si>
  <si>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</si>
  <si>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</si>
  <si>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</si>
  <si>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</si>
  <si>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</si>
  <si>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</si>
  <si>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</si>
  <si>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</si>
  <si>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</si>
  <si>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</si>
  <si>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</si>
  <si>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</si>
  <si>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</si>
  <si>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</si>
  <si>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</si>
  <si>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</si>
  <si>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</si>
  <si>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</si>
  <si>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</si>
  <si>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</si>
  <si>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</si>
  <si>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</si>
  <si>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</si>
  <si>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</si>
  <si>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</si>
  <si>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</si>
  <si>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</si>
  <si>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</si>
  <si>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</si>
  <si>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</si>
  <si>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</si>
  <si>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</si>
  <si>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</si>
  <si>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</si>
  <si>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</si>
  <si>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</si>
  <si>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</si>
  <si>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</si>
  <si>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</si>
  <si>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</si>
  <si>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</si>
  <si>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</si>
  <si>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</si>
  <si>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</si>
  <si>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</si>
  <si>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</si>
  <si>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</si>
  <si>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</si>
  <si>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</si>
  <si>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</si>
  <si>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</si>
  <si>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</si>
  <si>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</si>
  <si>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</si>
  <si>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</si>
  <si>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</si>
  <si>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</si>
  <si>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</si>
  <si>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</si>
  <si>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</si>
  <si>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</si>
  <si>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</si>
  <si>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</si>
  <si>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</si>
  <si>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</si>
  <si>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</si>
  <si>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</si>
  <si>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</si>
  <si>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</si>
  <si>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</si>
  <si>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</si>
  <si>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</si>
  <si>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</si>
  <si>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</si>
  <si>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</si>
  <si>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</si>
  <si>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</si>
  <si>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</si>
  <si>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</si>
  <si>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</si>
  <si>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</si>
  <si>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</si>
  <si>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</si>
  <si>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</si>
  <si>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</si>
  <si>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</si>
  <si>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</si>
  <si>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</si>
  <si>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</si>
  <si>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</si>
  <si>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</si>
  <si>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</si>
  <si>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</si>
  <si>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</si>
  <si>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</si>
  <si>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</si>
  <si>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</si>
  <si>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</si>
  <si>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</si>
  <si>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</si>
  <si>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</si>
  <si>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</si>
  <si>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</si>
  <si>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</si>
  <si>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</si>
  <si>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</si>
  <si>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</si>
  <si>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</si>
  <si>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</si>
  <si>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</si>
  <si>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</si>
  <si>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</si>
  <si>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</si>
  <si>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</si>
  <si>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</si>
  <si>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</si>
  <si>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</si>
  <si>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</si>
  <si>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</si>
  <si>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</si>
  <si>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</si>
  <si>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</si>
  <si>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</si>
  <si>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</si>
  <si>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</si>
  <si>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</si>
  <si>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</si>
  <si>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</si>
  <si>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</si>
  <si>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</si>
  <si>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</si>
  <si>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</si>
  <si>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</si>
  <si>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</si>
  <si>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</si>
  <si>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</si>
  <si>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</si>
  <si>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</si>
  <si>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</si>
  <si>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</si>
  <si>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</si>
  <si>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</si>
  <si>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</si>
  <si>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</si>
  <si>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</si>
  <si>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</si>
  <si>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</si>
  <si>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</si>
  <si>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</si>
  <si>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</si>
  <si>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</si>
  <si>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</si>
  <si>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</si>
  <si>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</si>
  <si>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</si>
  <si>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</si>
  <si>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</si>
  <si>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</si>
  <si>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</si>
  <si>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</si>
  <si>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</si>
  <si>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</si>
  <si>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</si>
  <si>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</si>
  <si>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</si>
  <si>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</si>
  <si>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</si>
  <si>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</si>
  <si>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</si>
  <si>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</si>
  <si>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</si>
  <si>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</si>
  <si>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</si>
  <si>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</si>
  <si>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</si>
  <si>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</si>
  <si>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</si>
  <si>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</si>
  <si>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</si>
  <si>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</si>
  <si>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</si>
  <si>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</si>
  <si>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</si>
  <si>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</si>
  <si>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</si>
  <si>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</si>
  <si>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</si>
  <si>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</si>
  <si>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</si>
  <si>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</si>
  <si>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</si>
  <si>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</si>
  <si>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</si>
  <si>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</si>
  <si>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</si>
  <si>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</si>
  <si>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</si>
  <si>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</si>
  <si>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</si>
  <si>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</si>
  <si>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</si>
  <si>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</si>
  <si>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</si>
  <si>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</si>
  <si>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</si>
  <si>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</si>
  <si>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</si>
  <si>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</si>
  <si>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</si>
  <si>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</si>
  <si>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</si>
  <si>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</si>
  <si>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</si>
  <si>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</si>
  <si>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</si>
  <si>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</si>
  <si>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</si>
  <si>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</si>
  <si>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</si>
  <si>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</si>
  <si>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</si>
  <si>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</si>
  <si>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</si>
  <si>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</si>
  <si>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</si>
  <si>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</si>
  <si>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</si>
  <si>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</si>
  <si>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</si>
  <si>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</si>
  <si>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</si>
  <si>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</si>
  <si>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</si>
  <si>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</si>
  <si>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</si>
  <si>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</si>
  <si>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</si>
  <si>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</si>
  <si>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</si>
  <si>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</si>
  <si>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</si>
  <si>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</si>
  <si>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</si>
  <si>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</si>
  <si>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</si>
  <si>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</si>
  <si>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</si>
  <si>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</si>
  <si>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</si>
  <si>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</si>
  <si>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</si>
  <si>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</si>
  <si>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</si>
  <si>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</si>
  <si>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</si>
  <si>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</si>
  <si>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</si>
  <si>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</si>
  <si>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</si>
  <si>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</si>
  <si>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</si>
  <si>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</si>
  <si>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</si>
  <si>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</si>
  <si>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</si>
  <si>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</si>
  <si>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</si>
  <si>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</si>
  <si>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</si>
  <si>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</si>
  <si>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</si>
  <si>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</si>
  <si>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</si>
  <si>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</si>
  <si>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</si>
  <si>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</si>
  <si>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</si>
  <si>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</si>
  <si>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</si>
  <si>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</si>
  <si>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</si>
  <si>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</si>
  <si>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</si>
  <si>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</si>
  <si>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</si>
  <si>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</si>
  <si>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</si>
  <si>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</si>
  <si>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</si>
  <si>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</si>
  <si>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</si>
  <si>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</si>
  <si>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</si>
  <si>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</si>
  <si>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</si>
  <si>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</si>
  <si>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</si>
  <si>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</si>
  <si>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</si>
  <si>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</si>
  <si>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</si>
  <si>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</si>
  <si>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</si>
  <si>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</si>
  <si>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</si>
  <si>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</si>
  <si>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</si>
  <si>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</si>
  <si>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</si>
  <si>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</si>
  <si>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</si>
  <si>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</si>
  <si>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</si>
  <si>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</si>
  <si>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</si>
  <si>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</si>
  <si>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</si>
  <si>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</si>
  <si>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</si>
  <si>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</si>
  <si>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</si>
  <si>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</si>
  <si>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</si>
  <si>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</si>
  <si>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</si>
  <si>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</si>
  <si>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</si>
  <si>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</si>
  <si>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</si>
  <si>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</si>
  <si>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</si>
  <si>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</si>
  <si>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</si>
  <si>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</si>
  <si>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</si>
  <si>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</si>
  <si>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</si>
  <si>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</si>
  <si>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</si>
  <si>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</si>
  <si>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</si>
  <si>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</si>
  <si>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</si>
  <si>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</si>
  <si>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</si>
  <si>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</si>
  <si>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</si>
  <si>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</si>
  <si>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</si>
  <si>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</si>
  <si>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</si>
  <si>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</si>
  <si>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</si>
  <si>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</si>
  <si>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</si>
  <si>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</si>
  <si>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</si>
  <si>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</si>
  <si>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</si>
  <si>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</si>
  <si>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</si>
  <si>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</si>
  <si>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</si>
  <si>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</si>
  <si>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</si>
  <si>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</si>
  <si>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</si>
  <si>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</si>
  <si>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</si>
  <si>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</si>
  <si>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</si>
  <si>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</si>
  <si>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</si>
  <si>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</si>
  <si>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</si>
  <si>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</si>
  <si>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</si>
  <si>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</si>
  <si>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</si>
  <si>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</si>
  <si>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</si>
  <si>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</si>
  <si>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</si>
  <si>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</si>
  <si>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</si>
  <si>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</si>
  <si>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</si>
  <si>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</si>
  <si>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</si>
  <si>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</si>
  <si>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</si>
  <si>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</si>
  <si>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</si>
  <si>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</si>
  <si>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</si>
  <si>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</si>
  <si>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</si>
  <si>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</si>
  <si>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</si>
  <si>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</si>
  <si>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</si>
  <si>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</si>
  <si>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</si>
  <si>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</si>
  <si>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</si>
  <si>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</si>
  <si>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</si>
  <si>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</si>
  <si>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</si>
  <si>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</si>
  <si>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</si>
  <si>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</si>
  <si>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</si>
  <si>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</si>
  <si>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</si>
  <si>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</si>
  <si>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</si>
  <si>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</si>
  <si>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</si>
  <si>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</si>
  <si>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</si>
  <si>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</si>
  <si>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</si>
  <si>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</si>
  <si>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</si>
  <si>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</si>
  <si>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</si>
  <si>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</si>
  <si>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</si>
  <si>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</si>
  <si>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</si>
  <si>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</si>
  <si>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</si>
  <si>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</si>
  <si>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</si>
  <si>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</si>
  <si>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</si>
  <si>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</si>
  <si>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</si>
  <si>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</si>
  <si>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</si>
  <si>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</si>
  <si>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</si>
  <si>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</si>
  <si>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</si>
  <si>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</si>
  <si>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</si>
  <si>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</si>
  <si>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</si>
  <si>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</si>
  <si>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</si>
  <si>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</si>
  <si>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</si>
  <si>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</si>
  <si>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</si>
  <si>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</si>
  <si>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</si>
  <si>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</si>
  <si>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</si>
  <si>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</si>
  <si>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</si>
  <si>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</si>
  <si>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</si>
  <si>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</si>
  <si>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</si>
  <si>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</si>
  <si>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</si>
  <si>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</si>
  <si>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</si>
  <si>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</si>
  <si>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</si>
  <si>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</si>
  <si>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</si>
  <si>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</si>
  <si>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</si>
  <si>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</si>
  <si>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</si>
  <si>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</si>
  <si>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</si>
  <si>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</si>
  <si>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</si>
  <si>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</si>
  <si>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</si>
  <si>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</si>
  <si>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</si>
  <si>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</si>
  <si>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</si>
  <si>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</si>
  <si>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</si>
  <si>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</si>
  <si>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</si>
  <si>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</si>
  <si>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</si>
  <si>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</si>
  <si>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</si>
  <si>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</si>
  <si>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</si>
  <si>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</si>
  <si>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</si>
  <si>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</si>
  <si>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</si>
  <si>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</si>
  <si>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</si>
  <si>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</si>
  <si>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</si>
  <si>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</si>
  <si>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</si>
  <si>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</si>
  <si>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</si>
  <si>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</si>
  <si>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</si>
  <si>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</si>
  <si>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</si>
  <si>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</si>
  <si>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</si>
  <si>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</si>
  <si>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</si>
  <si>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</si>
  <si>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</si>
  <si>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</si>
  <si>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</si>
  <si>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</si>
  <si>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</si>
  <si>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</si>
  <si>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</si>
  <si>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</si>
  <si>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</si>
  <si>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</si>
  <si>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</si>
  <si>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</si>
  <si>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</si>
  <si>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</si>
  <si>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</si>
  <si>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</si>
  <si>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</si>
  <si>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</si>
  <si>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</si>
  <si>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</si>
  <si>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</si>
  <si>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</si>
  <si>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</si>
  <si>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</si>
  <si>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</si>
  <si>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</si>
  <si>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</si>
  <si>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</si>
  <si>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</si>
  <si>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</si>
  <si>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</si>
  <si>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</si>
  <si>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</si>
  <si>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</si>
  <si>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</si>
  <si>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</si>
  <si>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</si>
  <si>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</si>
  <si>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</si>
  <si>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</si>
  <si>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</si>
  <si>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</si>
  <si>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</si>
  <si>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</si>
  <si>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</si>
  <si>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</si>
  <si>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</si>
  <si>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</si>
  <si>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</si>
  <si>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</si>
  <si>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</si>
  <si>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</si>
  <si>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</si>
  <si>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</si>
  <si>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</si>
  <si>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</si>
  <si>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</si>
  <si>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</si>
  <si>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</si>
  <si>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</si>
  <si>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</si>
  <si>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</si>
  <si>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</si>
  <si>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</si>
  <si>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</si>
  <si>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</si>
  <si>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</si>
  <si>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</si>
  <si>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</si>
  <si>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</si>
  <si>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</si>
  <si>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</si>
  <si>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</si>
  <si>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</si>
  <si>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</si>
  <si>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</si>
  <si>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</si>
  <si>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</si>
  <si>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</si>
  <si>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</si>
  <si>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</si>
  <si>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</si>
  <si>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</si>
  <si>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</si>
  <si>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</si>
  <si>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</si>
  <si>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</si>
  <si>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</si>
  <si>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</si>
  <si>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</si>
  <si>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</si>
  <si>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</si>
  <si>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</si>
  <si>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</si>
  <si>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</si>
  <si>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</si>
  <si>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</si>
  <si>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</si>
  <si>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</si>
  <si>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</si>
  <si>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</si>
  <si>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</si>
  <si>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</si>
  <si>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</si>
  <si>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</si>
  <si>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</si>
  <si>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</si>
  <si>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</si>
  <si>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</si>
  <si>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</si>
  <si>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</si>
  <si>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</si>
  <si>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</si>
  <si>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</si>
  <si>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</si>
  <si>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</si>
  <si>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</si>
  <si>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</si>
  <si>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</si>
  <si>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</si>
  <si>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</si>
  <si>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</si>
  <si>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</si>
  <si>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</si>
  <si>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</si>
  <si>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</si>
  <si>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</si>
  <si>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</si>
  <si>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</si>
  <si>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</si>
  <si>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</si>
  <si>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</si>
  <si>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</si>
  <si>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</si>
  <si>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</si>
  <si>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</si>
  <si>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</si>
  <si>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</si>
  <si>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</si>
  <si>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</si>
  <si>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</si>
  <si>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</si>
  <si>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</si>
  <si>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</si>
  <si>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</si>
  <si>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</si>
  <si>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</si>
  <si>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</si>
  <si>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</si>
  <si>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</si>
  <si>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</si>
  <si>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</si>
  <si>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</si>
  <si>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</si>
  <si>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</si>
  <si>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</si>
  <si>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</si>
  <si>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</si>
  <si>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</si>
  <si>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</si>
  <si>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</si>
  <si>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</si>
  <si>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</si>
  <si>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</si>
  <si>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</si>
  <si>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</si>
  <si>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</si>
  <si>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</si>
  <si>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</si>
  <si>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</si>
  <si>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</si>
  <si>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</si>
  <si>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</si>
  <si>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</si>
  <si>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</si>
  <si>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</si>
  <si>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</si>
  <si>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</si>
  <si>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</si>
  <si>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</si>
  <si>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</si>
  <si>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</si>
  <si>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</si>
  <si>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</si>
  <si>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</si>
  <si>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</si>
  <si>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</si>
  <si>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</si>
  <si>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</si>
  <si>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</si>
  <si>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</si>
  <si>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</si>
  <si>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</si>
  <si>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</si>
  <si>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</si>
  <si>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</si>
  <si>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</si>
  <si>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</si>
  <si>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</si>
  <si>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</si>
  <si>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</si>
  <si>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</si>
  <si>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</si>
  <si>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</si>
  <si>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</si>
  <si>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</si>
  <si>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</si>
  <si>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</si>
  <si>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</si>
  <si>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</si>
  <si>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</si>
  <si>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</si>
  <si>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</si>
  <si>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</si>
  <si>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</si>
  <si>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</si>
  <si>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</si>
  <si>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</si>
  <si>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</si>
  <si>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</si>
  <si>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</si>
  <si>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</si>
  <si>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</si>
  <si>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</si>
  <si>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</si>
  <si>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</si>
  <si>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</si>
  <si>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</si>
  <si>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</si>
  <si>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</si>
  <si>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</si>
  <si>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</si>
  <si>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</si>
  <si>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</si>
  <si>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</si>
  <si>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</si>
  <si>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</si>
  <si>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</si>
  <si>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</si>
  <si>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</si>
  <si>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</si>
  <si>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</si>
  <si>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</si>
  <si>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</si>
  <si>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</si>
  <si>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</si>
  <si>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</si>
  <si>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</si>
  <si>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</si>
  <si>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</si>
  <si>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</si>
  <si>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</si>
  <si>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</si>
  <si>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</si>
  <si>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</si>
  <si>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</si>
  <si>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</si>
  <si>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</si>
  <si>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</si>
  <si>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</si>
  <si>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</si>
  <si>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</si>
  <si>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</si>
  <si>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</si>
  <si>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</si>
  <si>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</si>
  <si>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</si>
  <si>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</si>
  <si>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</si>
  <si>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</si>
  <si>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</si>
  <si>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</si>
  <si>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</si>
  <si>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</si>
  <si>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</si>
  <si>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</si>
  <si>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</si>
  <si>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</si>
  <si>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</si>
  <si>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</si>
  <si>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</si>
  <si>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</si>
  <si>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</si>
  <si>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</si>
  <si>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</si>
  <si>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</si>
  <si>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</si>
  <si>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</si>
  <si>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</si>
  <si>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</si>
  <si>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</si>
  <si>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</si>
  <si>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</si>
  <si>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</si>
  <si>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</si>
  <si>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</si>
  <si>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</si>
  <si>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</si>
  <si>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</si>
  <si>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</si>
  <si>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</si>
  <si>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</si>
  <si>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</si>
  <si>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</si>
  <si>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</si>
  <si>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</si>
  <si>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</si>
  <si>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</si>
  <si>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</si>
  <si>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</si>
  <si>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</si>
  <si>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</si>
  <si>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</si>
  <si>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</si>
  <si>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</si>
  <si>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</si>
  <si>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</si>
  <si>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</si>
  <si>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</si>
  <si>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</si>
  <si>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</si>
  <si>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</si>
  <si>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</si>
  <si>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</si>
  <si>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</si>
  <si>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</si>
  <si>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</si>
  <si>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</si>
  <si>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</si>
  <si>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</si>
  <si>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</si>
  <si>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</si>
  <si>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</si>
  <si>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</si>
  <si>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</si>
  <si>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</si>
  <si>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</si>
  <si>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</si>
  <si>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</si>
  <si>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</si>
  <si>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</si>
  <si>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</si>
  <si>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</si>
  <si>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</si>
  <si>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</si>
  <si>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</si>
  <si>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</si>
  <si>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</si>
  <si>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</si>
  <si>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</si>
  <si>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</si>
  <si>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</si>
  <si>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</si>
  <si>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</si>
  <si>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</si>
  <si>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</si>
  <si>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</si>
  <si>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</si>
  <si>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</si>
  <si>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</si>
  <si>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</si>
  <si>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</si>
  <si>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</si>
  <si>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</si>
  <si>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</si>
  <si>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</si>
  <si>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</si>
  <si>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</si>
  <si>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</si>
  <si>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</si>
  <si>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</si>
  <si>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</si>
  <si>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</si>
  <si>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</si>
  <si>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</si>
  <si>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</si>
  <si>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</si>
  <si>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</si>
  <si>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</si>
  <si>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</si>
  <si>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</si>
  <si>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</si>
  <si>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</si>
  <si>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</si>
  <si>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</si>
  <si>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</si>
  <si>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</si>
  <si>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</si>
  <si>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</si>
  <si>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</si>
  <si>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</si>
  <si>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</si>
  <si>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</si>
  <si>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</si>
  <si>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</si>
  <si>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</si>
  <si>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</si>
  <si>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</si>
  <si>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</si>
  <si>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</si>
  <si>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</si>
  <si>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</si>
  <si>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</si>
  <si>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</si>
  <si>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</si>
  <si>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</si>
  <si>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</si>
  <si>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</si>
  <si>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</si>
  <si>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</si>
  <si>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</si>
  <si>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</si>
  <si>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</si>
  <si>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</si>
  <si>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</si>
  <si>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</si>
  <si>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</si>
  <si>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</si>
  <si>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</si>
  <si>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</si>
  <si>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</si>
  <si>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</si>
  <si>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</si>
  <si>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</si>
  <si>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</si>
  <si>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</si>
  <si>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</si>
  <si>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</si>
  <si>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</si>
  <si>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</si>
  <si>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</si>
  <si>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</si>
  <si>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</si>
  <si>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</si>
  <si>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</si>
  <si>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</si>
  <si>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</si>
  <si>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</si>
  <si>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</si>
  <si>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</si>
  <si>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</si>
  <si>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</si>
  <si>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</si>
  <si>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</si>
  <si>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</si>
  <si>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</si>
  <si>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</si>
  <si>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</si>
  <si>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</si>
  <si>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</si>
  <si>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</si>
  <si>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</si>
  <si>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</si>
  <si>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</si>
  <si>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</si>
  <si>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</si>
  <si>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</si>
  <si>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</si>
  <si>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</si>
  <si>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</si>
  <si>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</si>
  <si>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</si>
  <si>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</si>
  <si>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</si>
  <si>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</si>
  <si>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</si>
  <si>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</si>
  <si>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</si>
  <si>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</si>
  <si>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</si>
  <si>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</si>
  <si>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</si>
  <si>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</si>
  <si>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</si>
  <si>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</si>
  <si>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</si>
  <si>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</si>
  <si>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</si>
  <si>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</si>
  <si>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</si>
  <si>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</si>
  <si>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</si>
  <si>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</si>
  <si>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</si>
  <si>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</si>
  <si>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</si>
  <si>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</si>
  <si>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</si>
  <si>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</si>
  <si>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</si>
  <si>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</si>
  <si>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</si>
  <si>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</si>
  <si>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</si>
  <si>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</si>
  <si>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</si>
  <si>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</si>
  <si>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</si>
  <si>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</si>
  <si>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</si>
  <si>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</si>
  <si>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</si>
  <si>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</si>
  <si>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</si>
  <si>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</si>
  <si>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</si>
  <si>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</si>
  <si>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</si>
  <si>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</si>
  <si>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</si>
  <si>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</si>
  <si>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</si>
  <si>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</si>
  <si>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</si>
  <si>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</si>
  <si>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</si>
  <si>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</si>
  <si>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</si>
  <si>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</si>
  <si>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</si>
  <si>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</si>
  <si>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</si>
  <si>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</si>
  <si>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</si>
  <si>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</si>
  <si>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</si>
  <si>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</si>
  <si>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</si>
  <si>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</si>
  <si>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</si>
  <si>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</si>
  <si>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</si>
  <si>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</si>
  <si>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</si>
  <si>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</si>
  <si>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</si>
  <si>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</si>
  <si>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</si>
  <si>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</si>
  <si>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</si>
  <si>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</si>
  <si>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</si>
  <si>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</si>
  <si>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</si>
  <si>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</si>
  <si>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</si>
  <si>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</si>
  <si>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</si>
  <si>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</si>
  <si>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</si>
  <si>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</si>
  <si>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</si>
  <si>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</si>
  <si>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</si>
  <si>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</si>
  <si>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</si>
  <si>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</si>
  <si>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</si>
  <si>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</si>
  <si>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</si>
  <si>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</si>
  <si>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</si>
  <si>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</si>
  <si>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</si>
  <si>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</si>
  <si>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</si>
  <si>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</si>
  <si>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</si>
  <si>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</si>
  <si>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</si>
  <si>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</si>
  <si>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</si>
  <si>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</si>
  <si>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</si>
  <si>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</si>
  <si>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</si>
  <si>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</si>
  <si>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</si>
  <si>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</si>
  <si>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</si>
  <si>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</si>
  <si>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</si>
  <si>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</si>
  <si>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</si>
  <si>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</si>
  <si>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</si>
  <si>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</si>
  <si>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</si>
  <si>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</si>
  <si>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</si>
  <si>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</si>
  <si>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</si>
  <si>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</si>
  <si>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</si>
  <si>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</si>
  <si>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</si>
  <si>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</si>
  <si>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</si>
  <si>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</si>
  <si>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</si>
  <si>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</si>
  <si>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</si>
  <si>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</si>
  <si>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</si>
  <si>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</si>
  <si>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</si>
  <si>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</si>
  <si>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</si>
  <si>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</si>
  <si>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</si>
  <si>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</si>
  <si>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</si>
  <si>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</si>
  <si>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</si>
  <si>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</si>
  <si>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</si>
  <si>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</si>
  <si>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</si>
  <si>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</si>
  <si>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</si>
  <si>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</si>
  <si>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</si>
  <si>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</si>
  <si>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</si>
  <si>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</si>
  <si>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</si>
  <si>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</si>
  <si>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</si>
  <si>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</si>
  <si>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</si>
  <si>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</si>
  <si>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</si>
  <si>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</si>
  <si>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</si>
  <si>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</si>
  <si>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</si>
  <si>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</si>
  <si>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</si>
  <si>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</si>
  <si>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</si>
  <si>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</si>
  <si>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</si>
  <si>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</si>
  <si>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</si>
  <si>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</si>
  <si>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</si>
  <si>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</si>
  <si>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</si>
  <si>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</si>
  <si>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</si>
  <si>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</si>
  <si>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</si>
  <si>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</si>
  <si>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</si>
  <si>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</si>
  <si>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</si>
  <si>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</si>
  <si>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</si>
  <si>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</si>
  <si>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</si>
  <si>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</si>
  <si>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</si>
  <si>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</si>
  <si>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</si>
  <si>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</si>
  <si>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</si>
  <si>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</si>
  <si>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</si>
  <si>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</si>
  <si>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</si>
  <si>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</si>
  <si>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</si>
  <si>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</si>
  <si>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</si>
  <si>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</si>
  <si>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</si>
  <si>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</si>
  <si>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</si>
  <si>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</si>
  <si>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</si>
  <si>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</si>
  <si>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</si>
  <si>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</si>
  <si>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</si>
  <si>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</si>
  <si>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</si>
  <si>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</si>
  <si>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</si>
  <si>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</si>
  <si>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</si>
  <si>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</si>
  <si>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</si>
  <si>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</si>
  <si>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</si>
  <si>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</si>
  <si>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</si>
  <si>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</si>
  <si>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</si>
  <si>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</si>
  <si>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</si>
  <si>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</si>
  <si>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</si>
  <si>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</si>
  <si>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</si>
  <si>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</si>
  <si>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</si>
  <si>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</si>
  <si>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</si>
  <si>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</si>
  <si>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</si>
  <si>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</si>
  <si>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</si>
  <si>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</si>
  <si>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</si>
  <si>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</si>
  <si>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</si>
  <si>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</si>
  <si>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</si>
  <si>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</si>
  <si>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</si>
  <si>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</si>
  <si>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</si>
  <si>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</si>
  <si>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</si>
  <si>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</si>
  <si>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</si>
  <si>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</si>
  <si>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</si>
  <si>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</si>
  <si>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</si>
  <si>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</si>
  <si>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</si>
  <si>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</si>
  <si>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</si>
  <si>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</si>
  <si>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</si>
  <si>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</si>
  <si>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</si>
  <si>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</si>
  <si>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</si>
  <si>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</si>
  <si>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</si>
  <si>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</si>
  <si>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</si>
  <si>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</si>
  <si>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</si>
  <si>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</si>
  <si>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</si>
  <si>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</si>
  <si>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</si>
  <si>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</si>
  <si>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</si>
  <si>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</si>
  <si>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</si>
  <si>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</si>
  <si>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</si>
  <si>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</si>
  <si>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</si>
  <si>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</si>
  <si>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</si>
  <si>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</si>
  <si>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</si>
  <si>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</si>
  <si>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</si>
  <si>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</si>
  <si>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</si>
  <si>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</si>
  <si>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</si>
  <si>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</si>
  <si>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</si>
  <si>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</si>
  <si>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</si>
  <si>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</si>
  <si>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</si>
  <si>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</si>
  <si>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</si>
  <si>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</si>
  <si>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</si>
  <si>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</si>
  <si>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</si>
  <si>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</si>
  <si>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</si>
  <si>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</si>
  <si>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</si>
  <si>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</si>
  <si>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</si>
  <si>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</si>
  <si>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</si>
  <si>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</si>
  <si>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</si>
  <si>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</si>
  <si>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</si>
  <si>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</si>
  <si>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</si>
  <si>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</si>
  <si>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</si>
  <si>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</si>
  <si>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</si>
  <si>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</si>
  <si>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</si>
  <si>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</si>
  <si>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</si>
  <si>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</si>
  <si>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</si>
  <si>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</si>
  <si>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</si>
  <si>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</si>
  <si>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</si>
  <si>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</si>
  <si>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</si>
  <si>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</si>
  <si>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</si>
  <si>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</si>
  <si>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</si>
  <si>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</si>
  <si>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</si>
  <si>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</si>
  <si>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</si>
  <si>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</si>
  <si>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</si>
  <si>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</si>
  <si>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</si>
  <si>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</si>
  <si>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</si>
  <si>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</si>
  <si>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</si>
  <si>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</si>
  <si>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</si>
  <si>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</si>
  <si>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</si>
  <si>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</si>
  <si>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</si>
  <si>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</si>
  <si>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</si>
  <si>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</si>
  <si>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</si>
  <si>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</si>
  <si>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</si>
  <si>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</si>
  <si>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</si>
  <si>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</si>
  <si>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</si>
  <si>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</si>
  <si>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</si>
  <si>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</si>
  <si>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</si>
  <si>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</si>
  <si>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</si>
  <si>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</si>
  <si>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</si>
  <si>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</si>
  <si>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</si>
  <si>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</si>
  <si>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</si>
  <si>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</si>
  <si>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</si>
  <si>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</si>
  <si>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</si>
  <si>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</si>
  <si>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</si>
  <si>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</si>
  <si>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</si>
  <si>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</si>
  <si>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</si>
  <si>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</si>
  <si>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</si>
  <si>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</si>
  <si>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</si>
  <si>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</si>
  <si>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</si>
  <si>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</si>
  <si>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</si>
  <si>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</si>
  <si>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</si>
  <si>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</si>
  <si>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</si>
  <si>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</si>
  <si>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</si>
  <si>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</si>
  <si>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</si>
  <si>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</si>
  <si>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</si>
  <si>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</si>
  <si>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</si>
  <si>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</si>
  <si>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</si>
  <si>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</si>
  <si>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</si>
  <si>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</si>
  <si>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</si>
  <si>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</si>
  <si>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</si>
  <si>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</si>
  <si>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</si>
  <si>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</si>
  <si>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</si>
  <si>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</si>
  <si>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</si>
  <si>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</si>
  <si>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</si>
  <si>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</si>
  <si>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</si>
  <si>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</si>
  <si>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</si>
  <si>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</si>
  <si>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</si>
  <si>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</si>
  <si>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</si>
  <si>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</si>
  <si>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</si>
  <si>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</si>
  <si>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</si>
  <si>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</si>
  <si>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</si>
  <si>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</si>
  <si>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</si>
  <si>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</si>
  <si>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</si>
  <si>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</si>
  <si>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</si>
  <si>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</si>
  <si>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</si>
  <si>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</si>
  <si>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</si>
  <si>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</si>
  <si>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</si>
  <si>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</si>
  <si>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</si>
  <si>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</si>
  <si>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</si>
  <si>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</si>
  <si>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</si>
  <si>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</si>
  <si>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</si>
  <si>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</si>
  <si>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</si>
  <si>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</si>
  <si>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</si>
  <si>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</si>
  <si>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</si>
  <si>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</si>
  <si>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</si>
  <si>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</si>
  <si>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</si>
  <si>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</si>
  <si>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</si>
  <si>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</si>
  <si>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</si>
  <si>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</si>
  <si>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</si>
  <si>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</si>
  <si>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</si>
  <si>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</si>
  <si>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</si>
  <si>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</si>
  <si>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</si>
  <si>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</si>
  <si>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</si>
  <si>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</si>
  <si>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</si>
  <si>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</si>
  <si>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</si>
  <si>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</si>
  <si>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</si>
  <si>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</si>
  <si>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</si>
  <si>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</si>
  <si>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</si>
  <si>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</si>
  <si>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</si>
  <si>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</si>
  <si>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</si>
  <si>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</si>
  <si>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</si>
  <si>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</si>
  <si>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</si>
  <si>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</si>
  <si>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</si>
  <si>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</si>
  <si>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</si>
  <si>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</si>
  <si>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</si>
  <si>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</si>
  <si>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</si>
  <si>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</si>
  <si>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</si>
  <si>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</si>
  <si>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</si>
  <si>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</si>
  <si>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</si>
  <si>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</si>
  <si>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</si>
  <si>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</si>
  <si>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</si>
  <si>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</si>
  <si>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</si>
  <si>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</si>
  <si>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</si>
  <si>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</si>
  <si>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</si>
  <si>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</si>
  <si>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</si>
  <si>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</si>
  <si>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</si>
  <si>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</si>
  <si>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</si>
  <si>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</si>
  <si>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</si>
  <si>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</si>
  <si>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</si>
  <si>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</si>
  <si>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</si>
  <si>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</si>
  <si>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</si>
  <si>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</si>
  <si>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</si>
  <si>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</si>
  <si>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</si>
  <si>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</si>
  <si>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</si>
  <si>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</si>
  <si>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</si>
  <si>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</si>
  <si>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</si>
  <si>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</si>
  <si>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</si>
  <si>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</si>
  <si>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</si>
  <si>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</si>
  <si>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</si>
  <si>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</si>
  <si>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</si>
  <si>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</si>
  <si>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</si>
  <si>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</si>
  <si>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</si>
  <si>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</si>
  <si>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</si>
  <si>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</si>
  <si>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</si>
  <si>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</si>
  <si>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</si>
  <si>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</si>
  <si>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</si>
  <si>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</si>
  <si>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</si>
  <si>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</si>
  <si>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</si>
  <si>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</si>
  <si>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</si>
  <si>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</si>
  <si>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</si>
  <si>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</si>
  <si>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</si>
  <si>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</si>
  <si>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</si>
  <si>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</si>
  <si>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</si>
  <si>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</si>
  <si>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</si>
  <si>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</si>
  <si>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</si>
  <si>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</si>
  <si>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</si>
  <si>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</si>
  <si>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</si>
  <si>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</si>
  <si>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</si>
  <si>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</si>
  <si>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</si>
  <si>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</si>
  <si>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</si>
  <si>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</si>
  <si>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</si>
  <si>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</si>
  <si>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</si>
  <si>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</si>
  <si>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</si>
  <si>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</si>
  <si>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</si>
  <si>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</si>
  <si>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</si>
  <si>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</si>
  <si>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</si>
  <si>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</si>
  <si>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</si>
  <si>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</si>
  <si>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</si>
  <si>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</si>
  <si>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</si>
  <si>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</si>
  <si>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</si>
  <si>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</si>
  <si>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</si>
  <si>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</si>
  <si>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</si>
  <si>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</si>
  <si>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</si>
  <si>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</si>
  <si>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</si>
  <si>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</si>
  <si>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</si>
  <si>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</si>
  <si>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</si>
  <si>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</si>
  <si>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</si>
  <si>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</si>
  <si>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</si>
  <si>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</si>
  <si>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</si>
  <si>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</si>
  <si>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</si>
  <si>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</si>
  <si>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</si>
  <si>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</si>
  <si>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</si>
  <si>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</si>
  <si>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</si>
  <si>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</si>
  <si>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</si>
  <si>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</si>
  <si>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</si>
  <si>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</si>
  <si>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</si>
  <si>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</si>
  <si>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</si>
  <si>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</si>
  <si>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</si>
  <si>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</si>
  <si>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</si>
  <si>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</si>
  <si>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</si>
  <si>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</si>
  <si>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</si>
  <si>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</si>
  <si>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</si>
  <si>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</si>
  <si>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</si>
  <si>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</si>
  <si>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</si>
  <si>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</si>
  <si>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</si>
  <si>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</si>
  <si>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</si>
  <si>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</si>
  <si>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</si>
  <si>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</si>
  <si>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</si>
  <si>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</si>
  <si>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</si>
  <si>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</si>
  <si>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</si>
  <si>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</si>
  <si>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</si>
  <si>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</si>
  <si>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</si>
  <si>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</si>
  <si>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</si>
  <si>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</si>
  <si>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</si>
  <si>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</si>
  <si>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</si>
  <si>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</si>
  <si>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</si>
  <si>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</si>
  <si>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</si>
  <si>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</si>
  <si>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</si>
  <si>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</si>
  <si>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</si>
  <si>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</si>
  <si>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</si>
  <si>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</si>
  <si>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</si>
  <si>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</si>
  <si>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</si>
  <si>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</si>
  <si>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</si>
  <si>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</si>
  <si>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</si>
  <si>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</si>
  <si>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</si>
  <si>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</si>
  <si>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</si>
  <si>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</si>
  <si>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</si>
  <si>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</si>
  <si>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</si>
  <si>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</si>
  <si>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</si>
  <si>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</si>
  <si>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</si>
  <si>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</si>
  <si>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</si>
  <si>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</si>
  <si>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</si>
  <si>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</si>
  <si>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</si>
  <si>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</si>
  <si>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</si>
  <si>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</si>
  <si>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</si>
  <si>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</si>
  <si>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</si>
  <si>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</si>
  <si>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</si>
  <si>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</si>
  <si>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</si>
  <si>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</si>
  <si>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</si>
  <si>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</si>
  <si>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</si>
  <si>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</si>
  <si>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</si>
  <si>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</si>
  <si>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</si>
  <si>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</si>
  <si>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</si>
  <si>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</si>
  <si>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</si>
  <si>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</si>
  <si>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</si>
  <si>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</si>
  <si>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</si>
  <si>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</si>
  <si>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</si>
  <si>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</si>
  <si>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</si>
  <si>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</si>
  <si>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</si>
  <si>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</si>
  <si>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</si>
  <si>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</si>
  <si>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</si>
  <si>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</si>
  <si>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</si>
  <si>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</si>
  <si>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</si>
  <si>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</si>
  <si>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</si>
  <si>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</si>
  <si>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</si>
  <si>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</si>
  <si>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</si>
  <si>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</si>
  <si>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</si>
  <si>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</si>
  <si>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</si>
  <si>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</si>
  <si>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</si>
  <si>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</si>
  <si>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</si>
  <si>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</si>
  <si>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</si>
  <si>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</si>
  <si>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</si>
  <si>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</si>
  <si>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</si>
  <si>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</si>
  <si>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</si>
  <si>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</si>
  <si>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</si>
  <si>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</si>
  <si>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</si>
  <si>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</si>
  <si>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</si>
  <si>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</si>
  <si>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</si>
  <si>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</si>
  <si>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</si>
  <si>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</si>
  <si>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</si>
  <si>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</si>
  <si>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</si>
  <si>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</si>
  <si>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</si>
  <si>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</si>
  <si>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</si>
  <si>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</si>
  <si>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</si>
  <si>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</si>
  <si>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</si>
  <si>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</si>
  <si>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</si>
  <si>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</si>
  <si>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</si>
  <si>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</si>
  <si>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</si>
  <si>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</si>
  <si>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</si>
  <si>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</si>
  <si>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</si>
  <si>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</si>
  <si>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</si>
  <si>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</si>
  <si>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</si>
  <si>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</si>
  <si>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</si>
  <si>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</si>
  <si>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</si>
  <si>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</si>
  <si>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</si>
  <si>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</si>
  <si>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</si>
  <si>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</si>
  <si>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</si>
  <si>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</si>
  <si>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</si>
  <si>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</si>
  <si>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</si>
  <si>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</si>
  <si>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</si>
  <si>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</si>
  <si>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</si>
  <si>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</si>
  <si>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</si>
  <si>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</si>
  <si>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</si>
  <si>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</si>
  <si>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</si>
  <si>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</si>
  <si>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</si>
  <si>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</si>
  <si>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</si>
  <si>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</si>
  <si>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</si>
  <si>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</si>
  <si>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</si>
  <si>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</si>
  <si>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</si>
  <si>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</si>
  <si>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</si>
  <si>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</si>
  <si>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</si>
  <si>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</si>
  <si>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</si>
  <si>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</si>
  <si>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</si>
  <si>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</si>
  <si>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</si>
  <si>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</si>
  <si>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</si>
  <si>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</si>
  <si>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</si>
  <si>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</si>
  <si>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</si>
  <si>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</si>
  <si>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</si>
  <si>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</si>
  <si>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</si>
  <si>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</si>
  <si>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</si>
  <si>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</si>
  <si>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</si>
  <si>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</si>
  <si>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</si>
  <si>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</si>
  <si>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</si>
  <si>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</si>
  <si>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</si>
  <si>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</si>
  <si>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</si>
  <si>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</si>
  <si>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</si>
  <si>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</si>
  <si>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</si>
  <si>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</si>
  <si>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</si>
  <si>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</si>
  <si>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</si>
  <si>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</si>
  <si>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</si>
  <si>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</si>
  <si>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</si>
  <si>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</si>
  <si>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</si>
  <si>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</si>
  <si>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</si>
  <si>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</si>
  <si>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</si>
  <si>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</si>
  <si>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</si>
  <si>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</si>
  <si>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</si>
  <si>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</si>
  <si>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</si>
  <si>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</si>
  <si>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</si>
  <si>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</si>
  <si>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</si>
  <si>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</si>
  <si>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</si>
  <si>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</si>
  <si>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</si>
  <si>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</si>
  <si>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</si>
  <si>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</si>
  <si>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</si>
  <si>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</si>
  <si>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</si>
  <si>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</si>
  <si>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</si>
  <si>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</si>
  <si>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</si>
  <si>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</si>
  <si>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</si>
  <si>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</si>
  <si>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</si>
  <si>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</si>
  <si>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</si>
  <si>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</si>
  <si>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</si>
  <si>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</si>
  <si>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</si>
  <si>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</si>
  <si>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</si>
  <si>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</si>
  <si>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</si>
  <si>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</si>
  <si>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</si>
  <si>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</si>
  <si>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</si>
  <si>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</si>
  <si>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</si>
  <si>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</si>
  <si>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</si>
  <si>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</si>
  <si>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</si>
  <si>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</si>
  <si>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</si>
  <si>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</si>
  <si>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</si>
  <si>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</si>
  <si>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</si>
  <si>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</si>
  <si>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</si>
  <si>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</si>
  <si>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</si>
  <si>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</si>
  <si>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</si>
  <si>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</si>
  <si>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</si>
  <si>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</si>
  <si>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</si>
  <si>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</si>
  <si>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</si>
  <si>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</si>
  <si>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</si>
  <si>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</si>
  <si>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</si>
  <si>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</si>
  <si>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</si>
  <si>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</si>
  <si>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</si>
  <si>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</si>
  <si>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</si>
  <si>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</si>
  <si>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</si>
  <si>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</si>
  <si>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</si>
  <si>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</si>
  <si>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</si>
  <si>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</si>
  <si>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</si>
  <si>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</si>
  <si>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</si>
  <si>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</si>
  <si>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</si>
  <si>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</si>
  <si>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</si>
  <si>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</si>
  <si>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</si>
  <si>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</si>
  <si>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</si>
  <si>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</si>
  <si>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</si>
  <si>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</si>
  <si>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</si>
  <si>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</si>
  <si>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</si>
  <si>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</si>
  <si>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</si>
  <si>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</si>
  <si>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</si>
  <si>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</si>
  <si>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</si>
  <si>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</si>
  <si>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</si>
  <si>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</si>
  <si>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</si>
  <si>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</si>
  <si>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</si>
  <si>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</si>
  <si>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</si>
  <si>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</si>
  <si>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</si>
  <si>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</si>
  <si>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</si>
  <si>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</si>
  <si>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</si>
  <si>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</si>
  <si>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</si>
  <si>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</si>
  <si>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</si>
  <si>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</si>
  <si>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</si>
  <si>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</si>
  <si>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</si>
  <si>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</si>
  <si>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</si>
  <si>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</si>
  <si>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</si>
  <si>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</si>
  <si>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</si>
  <si>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</si>
  <si>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</si>
  <si>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</si>
  <si>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</si>
  <si>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</si>
  <si>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</si>
  <si>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</si>
  <si>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</si>
  <si>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</si>
  <si>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</si>
  <si>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</si>
  <si>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</si>
  <si>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</si>
  <si>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</si>
  <si>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</si>
  <si>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</si>
  <si>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</si>
  <si>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</si>
  <si>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</si>
  <si>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</si>
  <si>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</si>
  <si>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</si>
  <si>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</si>
  <si>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</si>
  <si>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</si>
  <si>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</si>
  <si>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</si>
  <si>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</si>
  <si>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</si>
  <si>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</si>
  <si>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</si>
  <si>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</si>
  <si>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</si>
  <si>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</si>
  <si>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</si>
  <si>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</si>
  <si>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</si>
  <si>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</si>
  <si>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</si>
  <si>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</si>
  <si>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</si>
  <si>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</si>
  <si>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</si>
  <si>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</si>
  <si>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</si>
  <si>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</si>
  <si>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</si>
  <si>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</si>
  <si>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</si>
  <si>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</si>
  <si>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</si>
  <si>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</si>
  <si>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</si>
  <si>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</si>
  <si>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</si>
  <si>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</si>
  <si>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</si>
  <si>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</si>
  <si>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</si>
  <si>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</si>
  <si>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</si>
  <si>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</si>
  <si>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</si>
  <si>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</si>
  <si>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</si>
  <si>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</si>
  <si>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</si>
  <si>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</si>
  <si>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</si>
  <si>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</si>
  <si>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</si>
  <si>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</si>
  <si>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</si>
  <si>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</si>
  <si>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</si>
  <si>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</si>
  <si>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</si>
  <si>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</si>
  <si>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</si>
  <si>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</si>
  <si>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</si>
  <si>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</si>
  <si>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</si>
  <si>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</si>
  <si>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</si>
  <si>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</si>
  <si>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</si>
  <si>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</si>
  <si>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</si>
  <si>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</si>
  <si>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</si>
  <si>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</si>
  <si>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</si>
  <si>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</si>
  <si>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</si>
  <si>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</si>
  <si>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</si>
  <si>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</si>
  <si>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</si>
  <si>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</si>
  <si>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</si>
  <si>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</si>
  <si>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</si>
  <si>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</si>
  <si>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</si>
  <si>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</si>
  <si>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</si>
  <si>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</si>
  <si>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</si>
  <si>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</si>
  <si>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</si>
  <si>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</si>
  <si>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</si>
  <si>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</si>
  <si>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</si>
  <si>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</si>
  <si>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</si>
  <si>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</si>
  <si>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</si>
  <si>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</si>
  <si>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</si>
  <si>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</si>
  <si>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</si>
  <si>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</si>
  <si>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</si>
  <si>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</si>
  <si>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</si>
  <si>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</si>
  <si>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</si>
  <si>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</si>
  <si>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</si>
  <si>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</si>
  <si>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</si>
  <si>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</si>
  <si>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</si>
  <si>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</si>
  <si>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</si>
  <si>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</si>
  <si>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</si>
  <si>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</si>
  <si>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</si>
  <si>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</si>
  <si>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</si>
  <si>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</si>
  <si>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</si>
  <si>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</si>
  <si>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</si>
  <si>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</si>
  <si>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</si>
  <si>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</si>
  <si>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</si>
  <si>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</si>
  <si>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</si>
  <si>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</si>
  <si>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</si>
  <si>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</si>
  <si>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</si>
  <si>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</si>
  <si>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</si>
  <si>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</si>
  <si>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</si>
  <si>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</si>
  <si>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</si>
  <si>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</si>
  <si>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</si>
  <si>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</si>
  <si>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</si>
  <si>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</si>
  <si>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</si>
  <si>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</si>
  <si>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</si>
  <si>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</si>
  <si>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</si>
  <si>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</si>
  <si>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</si>
  <si>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</si>
  <si>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</si>
  <si>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</si>
  <si>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</si>
  <si>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</si>
  <si>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</si>
  <si>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</si>
  <si>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</si>
  <si>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</si>
  <si>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</si>
  <si>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</si>
  <si>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</si>
  <si>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</si>
  <si>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</si>
  <si>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</si>
  <si>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</si>
  <si>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</si>
  <si>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</si>
  <si>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</si>
  <si>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</si>
  <si>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</si>
  <si>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</si>
  <si>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</si>
  <si>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</si>
  <si>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</si>
  <si>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</si>
  <si>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</si>
  <si>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</si>
  <si>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</si>
  <si>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</si>
  <si>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</si>
  <si>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</si>
  <si>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</si>
  <si>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</si>
  <si>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</si>
  <si>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</si>
  <si>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</si>
  <si>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</si>
  <si>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</si>
  <si>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</si>
  <si>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</si>
  <si>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</si>
  <si>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</si>
  <si>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</si>
  <si>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</si>
  <si>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</si>
  <si>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</si>
  <si>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</si>
  <si>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</si>
  <si>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</si>
  <si>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</si>
  <si>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</si>
  <si>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</si>
  <si>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</si>
  <si>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</si>
  <si>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</si>
  <si>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</si>
  <si>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</si>
  <si>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</si>
  <si>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</si>
  <si>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</si>
  <si>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</si>
  <si>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</si>
  <si>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</si>
  <si>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</si>
  <si>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</si>
  <si>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</si>
  <si>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</si>
  <si>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</si>
  <si>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</si>
  <si>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</si>
  <si>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</si>
  <si>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</si>
  <si>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</si>
  <si>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</si>
  <si>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</si>
  <si>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</si>
  <si>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</si>
  <si>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</si>
  <si>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</si>
  <si>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</si>
  <si>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</si>
  <si>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</si>
  <si>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</si>
  <si>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</si>
  <si>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</si>
  <si>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</si>
  <si>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</si>
  <si>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</si>
  <si>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</si>
  <si>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</si>
  <si>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</si>
  <si>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</si>
  <si>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</si>
  <si>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</si>
  <si>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</si>
  <si>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</si>
  <si>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</si>
  <si>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</si>
  <si>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</si>
  <si>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</si>
  <si>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</si>
  <si>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</si>
  <si>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</si>
  <si>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</si>
  <si>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</si>
  <si>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</si>
  <si>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</si>
  <si>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</si>
  <si>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</si>
  <si>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</si>
  <si>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</si>
  <si>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</si>
  <si>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</si>
  <si>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</si>
  <si>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</si>
  <si>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</si>
  <si>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</si>
  <si>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</si>
  <si>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</si>
  <si>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</si>
  <si>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</si>
  <si>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</si>
  <si>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</si>
  <si>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</si>
  <si>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</si>
  <si>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</si>
  <si>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</si>
  <si>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</si>
  <si>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</si>
  <si>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</si>
  <si>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</si>
  <si>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</si>
  <si>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</si>
  <si>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</si>
  <si>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</si>
  <si>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</si>
  <si>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</si>
  <si>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</si>
  <si>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</si>
  <si>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</si>
  <si>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</si>
  <si>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</si>
  <si>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</si>
  <si>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</si>
  <si>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</si>
  <si>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</si>
  <si>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</si>
  <si>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</si>
  <si>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</si>
  <si>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</si>
  <si>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</si>
  <si>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</si>
  <si>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</si>
  <si>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</si>
  <si>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</si>
  <si>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</si>
  <si>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</si>
  <si>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</si>
  <si>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</si>
  <si>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</si>
  <si>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</si>
  <si>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</si>
  <si>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</si>
  <si>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</si>
  <si>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</si>
  <si>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</si>
  <si>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</si>
  <si>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</si>
  <si>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</si>
  <si>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</si>
  <si>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</si>
  <si>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</si>
  <si>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</si>
  <si>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</si>
  <si>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</si>
  <si>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</si>
  <si>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</si>
  <si>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</si>
  <si>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</si>
  <si>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</si>
  <si>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</si>
  <si>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</si>
  <si>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</si>
  <si>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</si>
  <si>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</si>
  <si>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</si>
  <si>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</si>
  <si>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</si>
  <si>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</si>
  <si>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</si>
  <si>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</si>
  <si>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</si>
  <si>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</si>
  <si>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</si>
  <si>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</si>
  <si>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</si>
  <si>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</si>
  <si>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</si>
  <si>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</si>
  <si>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</si>
  <si>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</si>
  <si>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</si>
  <si>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</si>
  <si>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</si>
  <si>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</si>
  <si>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</si>
  <si>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</si>
  <si>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</si>
  <si>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</si>
  <si>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</si>
  <si>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</si>
  <si>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</si>
  <si>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</si>
  <si>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</si>
  <si>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</si>
  <si>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</si>
  <si>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</si>
  <si>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</si>
  <si>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</si>
  <si>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</si>
  <si>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</si>
  <si>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</si>
  <si>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</si>
  <si>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</si>
  <si>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</si>
  <si>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</si>
  <si>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</si>
  <si>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</si>
  <si>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</si>
  <si>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</si>
  <si>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</si>
  <si>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</si>
  <si>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</si>
  <si>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</si>
  <si>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</si>
  <si>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</si>
  <si>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</si>
  <si>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</si>
  <si>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</si>
  <si>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</si>
  <si>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</si>
  <si>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</si>
  <si>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</si>
  <si>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</si>
  <si>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</si>
  <si>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</si>
  <si>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</si>
  <si>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</si>
  <si>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</si>
  <si>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</si>
  <si>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</si>
  <si>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</si>
  <si>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</si>
  <si>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</si>
  <si>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</si>
  <si>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</si>
  <si>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</si>
  <si>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</si>
  <si>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</si>
  <si>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</si>
  <si>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</si>
  <si>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</si>
  <si>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</si>
  <si>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</si>
  <si>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</si>
  <si>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</si>
  <si>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</si>
  <si>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</si>
  <si>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</si>
  <si>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</si>
  <si>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</si>
  <si>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</si>
  <si>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</si>
  <si>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</si>
  <si>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</si>
  <si>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</si>
  <si>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</si>
  <si>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</si>
  <si>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</si>
  <si>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</si>
  <si>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</si>
  <si>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</si>
  <si>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</si>
  <si>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</si>
  <si>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</si>
  <si>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</si>
  <si>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</si>
  <si>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</si>
  <si>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</si>
  <si>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</si>
  <si>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</si>
  <si>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</si>
  <si>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</si>
  <si>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</si>
  <si>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</si>
  <si>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</si>
  <si>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</si>
  <si>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</si>
  <si>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</si>
  <si>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</si>
  <si>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</si>
  <si>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</si>
  <si>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</si>
  <si>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</si>
  <si>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</si>
  <si>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</si>
  <si>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</si>
  <si>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</si>
  <si>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</si>
  <si>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</si>
  <si>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</si>
  <si>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</si>
  <si>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</si>
  <si>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</si>
  <si>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</si>
  <si>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</si>
  <si>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</si>
  <si>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</si>
  <si>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</si>
  <si>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</si>
  <si>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</si>
  <si>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</si>
  <si>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</si>
  <si>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</si>
  <si>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</si>
  <si>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</si>
  <si>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</si>
  <si>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</si>
  <si>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</si>
  <si>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</si>
  <si>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</si>
  <si>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</si>
  <si>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</si>
  <si>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</si>
  <si>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</si>
  <si>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</si>
  <si>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</si>
  <si>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</si>
  <si>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</si>
  <si>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</si>
  <si>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</si>
  <si>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</si>
  <si>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</si>
  <si>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</si>
  <si>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</si>
  <si>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</si>
  <si>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</si>
  <si>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</si>
  <si>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</si>
  <si>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</si>
  <si>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</si>
  <si>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</si>
  <si>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</si>
  <si>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</si>
  <si>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</si>
  <si>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</si>
  <si>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</si>
  <si>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</si>
  <si>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</si>
  <si>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</si>
  <si>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</si>
  <si>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</si>
  <si>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</si>
  <si>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</si>
  <si>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</si>
  <si>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</si>
  <si>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</si>
  <si>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</si>
  <si>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</si>
  <si>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</si>
  <si>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</si>
  <si>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</si>
  <si>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</si>
  <si>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</si>
  <si>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</si>
  <si>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</si>
  <si>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</si>
  <si>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</si>
  <si>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</si>
  <si>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</si>
  <si>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</si>
  <si>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</si>
  <si>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</si>
  <si>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</si>
  <si>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</si>
  <si>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</si>
  <si>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</si>
  <si>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</si>
  <si>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</si>
  <si>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</si>
  <si>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</si>
  <si>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</si>
  <si>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</si>
  <si>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</si>
  <si>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</si>
  <si>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</si>
  <si>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</si>
  <si>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</si>
  <si>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</si>
  <si>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</si>
  <si>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</si>
  <si>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</si>
  <si>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</si>
  <si>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</si>
  <si>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</si>
  <si>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</si>
  <si>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</si>
  <si>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</si>
  <si>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</si>
  <si>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</si>
  <si>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</si>
  <si>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</si>
  <si>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</si>
  <si>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</si>
  <si>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</si>
  <si>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</si>
  <si>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</si>
  <si>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</si>
  <si>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</si>
  <si>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</si>
  <si>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</si>
  <si>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</si>
  <si>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</si>
  <si>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</si>
  <si>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</si>
  <si>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</si>
  <si>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</si>
  <si>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</si>
  <si>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</si>
  <si>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</si>
  <si>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</si>
  <si>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</si>
  <si>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</si>
  <si>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</si>
  <si>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</si>
  <si>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</si>
  <si>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</si>
  <si>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</si>
  <si>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</si>
  <si>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</si>
  <si>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</si>
  <si>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</si>
  <si>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</si>
  <si>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</si>
  <si>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</si>
  <si>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</si>
  <si>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</si>
  <si>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</si>
  <si>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</si>
  <si>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</si>
  <si>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</si>
  <si>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</si>
  <si>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</si>
  <si>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</si>
  <si>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</si>
  <si>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</si>
  <si>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</si>
  <si>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</si>
  <si>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</si>
  <si>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</si>
  <si>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</si>
  <si>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</si>
  <si>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</si>
  <si>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</si>
  <si>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</si>
  <si>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</si>
  <si>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</si>
  <si>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</si>
  <si>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</si>
  <si>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</si>
  <si>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</si>
  <si>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</si>
  <si>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</si>
  <si>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</si>
  <si>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</si>
  <si>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</si>
  <si>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</si>
  <si>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</si>
  <si>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</si>
  <si>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</si>
  <si>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</si>
  <si>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</si>
  <si>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</si>
  <si>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</si>
  <si>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</si>
  <si>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</si>
  <si>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</si>
  <si>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</si>
  <si>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</si>
  <si>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</si>
  <si>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</si>
  <si>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</si>
  <si>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</si>
  <si>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</si>
  <si>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</si>
  <si>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</si>
  <si>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</si>
  <si>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</si>
  <si>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</si>
  <si>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</si>
  <si>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</si>
  <si>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</si>
  <si>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</si>
  <si>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</si>
  <si>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</si>
  <si>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</si>
  <si>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</si>
  <si>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</si>
  <si>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</si>
  <si>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</si>
  <si>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</si>
  <si>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</si>
  <si>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</si>
  <si>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</si>
  <si>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</si>
  <si>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</si>
  <si>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</si>
  <si>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</si>
  <si>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</si>
  <si>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</si>
  <si>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</si>
  <si>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</si>
  <si>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</si>
  <si>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</si>
  <si>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</si>
  <si>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</si>
  <si>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</si>
  <si>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</si>
  <si>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</si>
  <si>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</si>
  <si>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</si>
  <si>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</si>
  <si>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</si>
  <si>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</si>
  <si>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</si>
  <si>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</si>
  <si>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</si>
  <si>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</si>
  <si>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</si>
  <si>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</si>
  <si>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</si>
  <si>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</si>
  <si>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</si>
  <si>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</si>
  <si>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</si>
  <si>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</si>
  <si>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</si>
  <si>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</si>
  <si>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</si>
  <si>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</si>
  <si>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</si>
  <si>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</si>
  <si>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</si>
  <si>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</si>
  <si>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</si>
  <si>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</si>
  <si>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</si>
  <si>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</si>
  <si>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</si>
  <si>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</si>
  <si>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</si>
  <si>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</si>
  <si>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</si>
  <si>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</si>
  <si>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</si>
  <si>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</si>
  <si>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</si>
  <si>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</si>
  <si>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</si>
  <si>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</si>
  <si>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</si>
  <si>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</si>
  <si>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</si>
  <si>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</si>
  <si>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</si>
  <si>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</si>
  <si>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</si>
  <si>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</si>
  <si>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</si>
  <si>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</si>
  <si>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</si>
  <si>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</si>
  <si>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</si>
  <si>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</si>
  <si>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</si>
  <si>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</si>
  <si>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</si>
  <si>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</si>
  <si>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</si>
  <si>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</si>
  <si>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</si>
  <si>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</si>
  <si>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</si>
  <si>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</si>
  <si>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</si>
  <si>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</si>
  <si>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</si>
  <si>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</si>
  <si>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</si>
  <si>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</si>
  <si>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</si>
  <si>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</si>
  <si>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</si>
  <si>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</si>
  <si>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</si>
  <si>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</si>
  <si>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</si>
  <si>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</si>
  <si>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</si>
  <si>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</si>
  <si>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</si>
  <si>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</si>
  <si>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</si>
  <si>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</si>
  <si>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</si>
  <si>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</si>
  <si>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</si>
  <si>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</si>
  <si>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</si>
  <si>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</si>
  <si>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</si>
  <si>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</si>
  <si>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</si>
  <si>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</si>
  <si>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</si>
  <si>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</si>
  <si>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</si>
  <si>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</si>
  <si>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</si>
  <si>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</si>
  <si>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</si>
  <si>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</si>
  <si>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</si>
  <si>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</si>
  <si>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</si>
  <si>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</si>
  <si>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</si>
  <si>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</si>
  <si>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</si>
  <si>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</si>
  <si>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</si>
  <si>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</si>
  <si>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</si>
  <si>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</si>
  <si>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</si>
  <si>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</si>
  <si>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</si>
  <si>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</si>
  <si>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</si>
  <si>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</si>
  <si>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</si>
  <si>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</si>
  <si>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</si>
  <si>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</si>
  <si>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</si>
  <si>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</si>
  <si>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</si>
  <si>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</si>
  <si>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</si>
  <si>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</si>
  <si>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</si>
  <si>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</si>
  <si>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</si>
  <si>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</si>
  <si>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</si>
  <si>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</si>
  <si>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</si>
  <si>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</si>
  <si>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</si>
  <si>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</si>
  <si>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</si>
  <si>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</si>
  <si>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</si>
  <si>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</si>
  <si>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</si>
  <si>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</si>
  <si>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</si>
  <si>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</si>
  <si>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</si>
  <si>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</si>
  <si>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</si>
  <si>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</si>
  <si>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</si>
  <si>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</si>
  <si>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</si>
  <si>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</si>
  <si>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</si>
  <si>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</si>
  <si>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</si>
  <si>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</si>
  <si>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</si>
  <si>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</si>
  <si>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</si>
  <si>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</si>
  <si>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</si>
  <si>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</si>
  <si>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</si>
  <si>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</si>
  <si>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</si>
  <si>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</si>
  <si>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</si>
  <si>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</si>
  <si>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</si>
  <si>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</si>
  <si>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</si>
  <si>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</si>
  <si>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</si>
  <si>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</si>
  <si>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</si>
  <si>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</si>
  <si>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</si>
  <si>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</si>
  <si>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</si>
  <si>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</si>
  <si>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</si>
  <si>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</si>
  <si>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</si>
  <si>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</si>
  <si>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</si>
  <si>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</si>
  <si>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</si>
  <si>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</si>
  <si>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</si>
  <si>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</si>
  <si>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</si>
  <si>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</si>
  <si>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</si>
  <si>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</si>
  <si>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</si>
  <si>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</si>
  <si>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</si>
  <si>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</si>
  <si>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</si>
  <si>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</si>
  <si>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</si>
  <si>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</si>
  <si>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</si>
  <si>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</si>
  <si>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</si>
  <si>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</si>
  <si>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</si>
  <si>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</si>
  <si>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</si>
  <si>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</si>
  <si>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</si>
  <si>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</si>
  <si>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</si>
  <si>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</si>
  <si>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</si>
  <si>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</si>
  <si>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</si>
  <si>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</si>
  <si>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</si>
  <si>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</si>
  <si>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</si>
  <si>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</si>
  <si>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</si>
  <si>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</si>
  <si>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</si>
  <si>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</si>
  <si>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</si>
  <si>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</si>
  <si>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</si>
  <si>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</si>
  <si>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</si>
  <si>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</si>
  <si>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</si>
  <si>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</si>
  <si>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</si>
  <si>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</si>
  <si>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</si>
  <si>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</si>
  <si>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</si>
  <si>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</si>
  <si>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</si>
  <si>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</si>
  <si>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</si>
  <si>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</si>
  <si>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</si>
  <si>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</si>
  <si>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</si>
  <si>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</si>
  <si>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</si>
  <si>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</si>
  <si>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</si>
  <si>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</si>
  <si>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</si>
  <si>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</si>
  <si>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</si>
  <si>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</si>
  <si>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</si>
  <si>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</si>
  <si>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</si>
  <si>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</si>
  <si>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</si>
  <si>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</si>
  <si>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</si>
  <si>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</si>
  <si>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</si>
  <si>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</si>
  <si>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</si>
  <si>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</si>
  <si>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</si>
  <si>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</si>
  <si>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</si>
  <si>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</si>
  <si>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</si>
  <si>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</si>
  <si>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</si>
  <si>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</si>
  <si>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</si>
  <si>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</si>
  <si>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</si>
  <si>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</si>
  <si>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</si>
  <si>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</si>
  <si>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</si>
  <si>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</si>
  <si>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</si>
  <si>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</si>
  <si>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</si>
  <si>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</si>
  <si>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</si>
  <si>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</si>
  <si>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</si>
  <si>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</si>
  <si>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</si>
  <si>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</si>
  <si>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</si>
  <si>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</si>
  <si>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</si>
  <si>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</si>
  <si>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</si>
  <si>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</si>
  <si>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</si>
  <si>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</si>
  <si>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</si>
  <si>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</si>
  <si>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</si>
  <si>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</si>
  <si>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</si>
  <si>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</si>
  <si>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</si>
  <si>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</si>
  <si>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</si>
  <si>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</si>
  <si>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</si>
  <si>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</si>
  <si>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</si>
  <si>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</si>
  <si>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</si>
  <si>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</si>
  <si>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</si>
  <si>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</si>
  <si>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</si>
  <si>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</si>
  <si>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</si>
  <si>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</si>
  <si>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</si>
  <si>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</si>
  <si>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</si>
  <si>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</si>
  <si>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</si>
  <si>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</si>
  <si>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</si>
  <si>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</si>
  <si>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</si>
  <si>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</si>
  <si>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</si>
  <si>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</si>
  <si>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</si>
  <si>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</si>
  <si>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</si>
  <si>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</si>
  <si>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</si>
  <si>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</si>
  <si>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</si>
  <si>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</si>
  <si>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</si>
  <si>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</si>
  <si>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</si>
  <si>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</si>
  <si>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</si>
  <si>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</si>
  <si>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</si>
  <si>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</si>
  <si>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</si>
  <si>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</si>
  <si>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</si>
  <si>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</si>
  <si>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</si>
  <si>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</si>
  <si>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</si>
  <si>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</si>
  <si>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</si>
  <si>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</si>
  <si>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</si>
  <si>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</si>
  <si>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</si>
  <si>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</si>
  <si>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</si>
  <si>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</si>
  <si>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</si>
  <si>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</si>
  <si>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</si>
  <si>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</si>
  <si>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</si>
  <si>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</si>
  <si>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</si>
  <si>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</si>
  <si>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</si>
  <si>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</si>
  <si>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</si>
  <si>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</si>
  <si>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</si>
  <si>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</si>
  <si>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</si>
  <si>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</si>
  <si>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</si>
  <si>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</si>
  <si>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</si>
  <si>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</si>
  <si>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</si>
  <si>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</si>
  <si>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</si>
  <si>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</si>
  <si>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</si>
  <si>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</si>
  <si>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</si>
  <si>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</si>
  <si>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</si>
  <si>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</si>
  <si>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</si>
  <si>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</si>
  <si>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</si>
  <si>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</si>
  <si>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</si>
  <si>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</si>
  <si>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</si>
  <si>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</si>
  <si>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</si>
  <si>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</si>
  <si>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</si>
  <si>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</si>
  <si>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</si>
  <si>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</si>
  <si>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</si>
  <si>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</si>
  <si>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</si>
  <si>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</si>
  <si>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</si>
  <si>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</si>
  <si>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</si>
  <si>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</si>
  <si>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</si>
  <si>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</si>
  <si>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</si>
  <si>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</si>
  <si>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</si>
  <si>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</si>
  <si>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</si>
  <si>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</si>
  <si>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</si>
  <si>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</si>
  <si>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</si>
  <si>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</si>
  <si>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</si>
  <si>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</si>
  <si>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</si>
  <si>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</si>
  <si>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</si>
  <si>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</si>
  <si>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</si>
  <si>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</si>
  <si>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</si>
  <si>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</si>
  <si>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</si>
  <si>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</si>
  <si>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</si>
  <si>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</si>
  <si>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</si>
  <si>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</si>
  <si>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</si>
  <si>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</si>
  <si>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</si>
  <si>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</si>
  <si>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</si>
  <si>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</si>
  <si>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</si>
  <si>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</si>
  <si>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</si>
  <si>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</si>
  <si>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</si>
  <si>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</si>
  <si>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</si>
  <si>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</si>
  <si>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</si>
  <si>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</si>
  <si>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</si>
  <si>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</si>
  <si>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</si>
  <si>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</si>
  <si>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</si>
  <si>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</si>
  <si>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</si>
  <si>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</si>
  <si>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</si>
  <si>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</si>
  <si>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</si>
  <si>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</si>
  <si>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</si>
  <si>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</si>
  <si>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</si>
  <si>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</si>
  <si>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</si>
  <si>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</si>
  <si>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</si>
  <si>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</si>
  <si>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</si>
  <si>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</si>
  <si>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</si>
  <si>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</si>
  <si>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</si>
  <si>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</si>
  <si>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</si>
  <si>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</si>
  <si>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</si>
  <si>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</si>
  <si>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</si>
  <si>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</si>
  <si>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</si>
  <si>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</si>
  <si>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</si>
  <si>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</si>
  <si>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</si>
  <si>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</si>
  <si>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</si>
  <si>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</si>
  <si>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</si>
  <si>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</si>
  <si>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</si>
  <si>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</si>
  <si>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</si>
  <si>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</si>
  <si>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</si>
  <si>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</si>
  <si>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</si>
  <si>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</si>
  <si>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</si>
  <si>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</si>
  <si>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</si>
  <si>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</si>
  <si>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</si>
  <si>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</si>
  <si>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</si>
  <si>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</si>
  <si>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</si>
  <si>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</si>
  <si>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</si>
  <si>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</si>
  <si>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</si>
  <si>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</si>
  <si>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</si>
  <si>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</si>
  <si>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</si>
  <si>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</si>
  <si>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</si>
  <si>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</si>
  <si>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</si>
  <si>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</si>
  <si>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</si>
  <si>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</si>
  <si>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</si>
  <si>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</si>
  <si>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</si>
  <si>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</si>
  <si>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</si>
  <si>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</si>
  <si>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</si>
  <si>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</si>
  <si>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</si>
  <si>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</si>
  <si>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</si>
  <si>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</si>
  <si>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</si>
  <si>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</si>
  <si>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</si>
  <si>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</si>
  <si>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</si>
  <si>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</si>
  <si>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</si>
  <si>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</si>
  <si>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</si>
  <si>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</si>
  <si>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</si>
  <si>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</si>
  <si>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</si>
  <si>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</si>
  <si>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</si>
  <si>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</si>
  <si>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</si>
  <si>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</si>
  <si>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</si>
  <si>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</si>
  <si>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</si>
  <si>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</si>
  <si>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</si>
  <si>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</si>
  <si>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</si>
  <si>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</si>
  <si>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</si>
  <si>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</si>
  <si>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</si>
  <si>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</si>
  <si>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</si>
  <si>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</si>
  <si>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</si>
  <si>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</si>
  <si>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</si>
  <si>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</si>
  <si>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</si>
  <si>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</si>
  <si>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</si>
  <si>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</si>
  <si>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</si>
  <si>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</si>
  <si>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</si>
  <si>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</si>
  <si>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</si>
  <si>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</si>
  <si>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</si>
  <si>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</si>
  <si>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</si>
  <si>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</si>
  <si>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</si>
  <si>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</si>
  <si>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</si>
  <si>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</si>
  <si>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</si>
  <si>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</si>
  <si>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</si>
  <si>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</si>
  <si>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</si>
  <si>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</si>
  <si>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</si>
  <si>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</si>
  <si>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</si>
  <si>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</si>
  <si>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</si>
  <si>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</si>
  <si>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</si>
  <si>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</si>
  <si>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</si>
  <si>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</si>
  <si>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</si>
  <si>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</si>
  <si>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</si>
  <si>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</si>
  <si>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</si>
  <si>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</si>
  <si>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</si>
  <si>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</si>
  <si>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</si>
  <si>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</si>
  <si>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</si>
  <si>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</si>
  <si>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</si>
  <si>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</si>
  <si>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</si>
  <si>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</si>
  <si>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</si>
  <si>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</si>
  <si>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</si>
  <si>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</si>
  <si>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</si>
  <si>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</si>
  <si>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</si>
  <si>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</si>
  <si>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</si>
  <si>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</si>
  <si>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</si>
  <si>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</si>
  <si>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</si>
  <si>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</si>
  <si>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</si>
  <si>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</si>
  <si>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</si>
  <si>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</si>
  <si>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</si>
  <si>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</si>
  <si>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</si>
  <si>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</si>
  <si>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</si>
  <si>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</si>
  <si>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</si>
  <si>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</si>
  <si>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</si>
  <si>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</si>
  <si>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</si>
  <si>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</si>
  <si>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</si>
  <si>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</si>
  <si>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</si>
  <si>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</si>
  <si>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</si>
  <si>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</si>
  <si>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</si>
  <si>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</si>
  <si>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</si>
  <si>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</si>
  <si>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</si>
  <si>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</si>
  <si>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</si>
  <si>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</si>
  <si>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</si>
  <si>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</si>
  <si>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</si>
  <si>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</si>
  <si>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</si>
  <si>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</si>
  <si>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</si>
  <si>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</si>
  <si>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</si>
  <si>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</si>
  <si>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</si>
  <si>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</si>
  <si>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</si>
  <si>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</si>
  <si>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</si>
  <si>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</si>
  <si>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</si>
  <si>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</si>
  <si>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</si>
  <si>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</si>
  <si>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</si>
  <si>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</si>
  <si>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</si>
  <si>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</si>
  <si>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</si>
  <si>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</si>
  <si>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</si>
  <si>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</si>
  <si>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</si>
  <si>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</si>
  <si>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</si>
  <si>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</si>
  <si>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</si>
  <si>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</si>
  <si>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</si>
  <si>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</si>
  <si>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</si>
  <si>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</si>
  <si>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</si>
  <si>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</si>
  <si>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</si>
  <si>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</si>
  <si>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</si>
  <si>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</si>
  <si>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</si>
  <si>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</si>
  <si>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</si>
  <si>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</si>
  <si>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</si>
  <si>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</si>
  <si>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</si>
  <si>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</si>
  <si>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</si>
  <si>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</si>
  <si>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</si>
  <si>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</si>
  <si>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</si>
  <si>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</si>
  <si>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</si>
  <si>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</si>
  <si>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</si>
  <si>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</si>
  <si>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</si>
  <si>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</si>
  <si>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</si>
  <si>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</si>
  <si>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</si>
  <si>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</si>
  <si>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</si>
  <si>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</si>
  <si>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</si>
  <si>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</si>
  <si>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</si>
  <si>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</si>
  <si>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</si>
  <si>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</si>
  <si>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</si>
  <si>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</si>
  <si>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</si>
  <si>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</si>
  <si>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</si>
  <si>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</si>
  <si>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</si>
  <si>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</si>
  <si>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</si>
  <si>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</si>
  <si>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</si>
  <si>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</si>
  <si>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</si>
  <si>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</si>
  <si>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</si>
  <si>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</si>
  <si>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</si>
  <si>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</si>
  <si>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</si>
  <si>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</si>
  <si>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</si>
  <si>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</si>
  <si>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</si>
  <si>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</si>
  <si>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</si>
  <si>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</si>
  <si>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</si>
  <si>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</si>
  <si>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</si>
  <si>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</si>
  <si>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</si>
  <si>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</si>
  <si>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</si>
  <si>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</si>
  <si>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</si>
  <si>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</si>
  <si>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</si>
  <si>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</si>
  <si>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</si>
  <si>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</si>
  <si>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</si>
  <si>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</si>
  <si>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</si>
  <si>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</si>
  <si>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</si>
  <si>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</si>
  <si>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</si>
  <si>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</si>
  <si>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</si>
  <si>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</si>
  <si>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</si>
  <si>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</si>
  <si>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</si>
  <si>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</si>
  <si>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</si>
  <si>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</si>
  <si>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</si>
  <si>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</si>
  <si>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</si>
  <si>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</si>
  <si>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</si>
  <si>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</si>
  <si>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</si>
  <si>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</si>
  <si>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</si>
  <si>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</si>
  <si>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</si>
  <si>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</si>
  <si>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</si>
  <si>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</si>
  <si>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</si>
  <si>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</si>
  <si>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</si>
  <si>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</si>
  <si>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</si>
  <si>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</si>
  <si>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</si>
  <si>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</si>
  <si>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</si>
  <si>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</si>
  <si>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</si>
  <si>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</si>
  <si>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</si>
  <si>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</si>
  <si>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</si>
  <si>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</si>
  <si>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</si>
  <si>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</si>
  <si>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</si>
  <si>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</si>
  <si>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</si>
  <si>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</si>
  <si>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</si>
  <si>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</si>
  <si>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</si>
  <si>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</si>
  <si>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</si>
  <si>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</si>
  <si>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</si>
  <si>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</si>
  <si>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</si>
  <si>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</si>
  <si>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</si>
  <si>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</si>
  <si>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</si>
  <si>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</si>
  <si>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</si>
  <si>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</si>
  <si>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</si>
  <si>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</si>
  <si>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</si>
  <si>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</si>
  <si>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</si>
  <si>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</si>
  <si>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</si>
  <si>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</si>
  <si>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</si>
  <si>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</si>
  <si>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</si>
  <si>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</si>
  <si>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</si>
  <si>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</si>
  <si>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</si>
  <si>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</si>
  <si>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</si>
  <si>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</si>
  <si>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</si>
  <si>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</si>
  <si>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</si>
  <si>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</si>
  <si>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</si>
  <si>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</si>
  <si>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</si>
  <si>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</si>
  <si>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</si>
  <si>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</si>
  <si>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</si>
  <si>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</si>
  <si>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</si>
  <si>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</si>
  <si>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</si>
  <si>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</si>
  <si>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</si>
  <si>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</si>
  <si>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</si>
  <si>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</si>
  <si>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</si>
  <si>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</si>
  <si>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</si>
  <si>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</si>
  <si>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</si>
  <si>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</si>
  <si>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</si>
  <si>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</si>
  <si>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</si>
  <si>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</si>
  <si>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</si>
  <si>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</si>
  <si>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</si>
  <si>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</si>
  <si>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</si>
  <si>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</si>
  <si>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</si>
  <si>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</si>
  <si>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</si>
  <si>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</si>
  <si>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</si>
  <si>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</si>
  <si>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</si>
  <si>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</si>
  <si>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</si>
  <si>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</si>
  <si>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</si>
  <si>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</si>
  <si>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</si>
  <si>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</si>
  <si>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</si>
  <si>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</si>
  <si>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</si>
  <si>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</si>
  <si>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</si>
  <si>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</si>
  <si>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</si>
  <si>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</si>
  <si>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</si>
  <si>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</si>
  <si>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</si>
  <si>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</si>
  <si>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</si>
  <si>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</si>
  <si>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</si>
  <si>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</si>
  <si>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</si>
  <si>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</si>
  <si>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</si>
  <si>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</si>
  <si>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</si>
  <si>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</si>
  <si>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</si>
  <si>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</si>
  <si>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</si>
  <si>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</si>
  <si>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</si>
  <si>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</si>
  <si>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</si>
  <si>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</si>
  <si>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</si>
  <si>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</si>
  <si>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</si>
  <si>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</si>
  <si>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</si>
  <si>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</si>
  <si>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</si>
  <si>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</si>
  <si>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</si>
  <si>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</si>
  <si>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</si>
  <si>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</si>
  <si>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</si>
  <si>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</si>
  <si>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</si>
  <si>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</si>
  <si>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</si>
  <si>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</si>
  <si>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</si>
  <si>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</si>
  <si>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</si>
  <si>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</si>
  <si>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</si>
  <si>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</si>
  <si>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</si>
  <si>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</si>
  <si>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</si>
  <si>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</si>
  <si>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</si>
  <si>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</si>
  <si>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</si>
  <si>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</si>
  <si>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</si>
  <si>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</si>
  <si>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</si>
  <si>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</si>
  <si>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</si>
  <si>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</si>
  <si>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</si>
  <si>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</si>
  <si>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</si>
  <si>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</si>
  <si>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</si>
  <si>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</si>
  <si>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</si>
  <si>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</si>
  <si>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</si>
  <si>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</si>
  <si>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</si>
  <si>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</si>
  <si>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</si>
  <si>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</si>
  <si>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</si>
  <si>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</si>
  <si>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</si>
  <si>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</si>
  <si>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</si>
  <si>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</si>
  <si>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</si>
  <si>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</si>
  <si>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</si>
  <si>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</si>
  <si>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</si>
  <si>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</si>
  <si>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</si>
  <si>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</si>
  <si>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</si>
  <si>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</si>
  <si>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</si>
  <si>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</si>
  <si>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</si>
  <si>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</si>
  <si>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</si>
  <si>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</si>
  <si>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</si>
  <si>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</si>
  <si>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</si>
  <si>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</si>
  <si>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</si>
  <si>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</si>
  <si>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</si>
  <si>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</si>
  <si>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</si>
  <si>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</si>
  <si>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</si>
  <si>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</si>
  <si>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</si>
  <si>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</si>
  <si>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</si>
  <si>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</si>
  <si>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</si>
  <si>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</si>
  <si>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</si>
  <si>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</si>
  <si>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</si>
  <si>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</si>
  <si>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</si>
  <si>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</si>
  <si>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</si>
  <si>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</si>
  <si>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</si>
  <si>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</si>
  <si>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</si>
  <si>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</si>
  <si>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</si>
  <si>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</si>
  <si>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</si>
  <si>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</si>
  <si>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</si>
  <si>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</si>
  <si>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</si>
  <si>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</si>
  <si>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</si>
  <si>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</si>
  <si>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</si>
  <si>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</si>
  <si>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</si>
  <si>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</si>
  <si>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</si>
  <si>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</si>
  <si>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</si>
  <si>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</si>
  <si>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</si>
  <si>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</si>
  <si>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</si>
  <si>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</si>
  <si>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</si>
  <si>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</si>
  <si>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</si>
  <si>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</si>
  <si>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</si>
  <si>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</si>
  <si>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</si>
  <si>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</si>
  <si>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</si>
  <si>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</si>
  <si>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</si>
  <si>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</si>
  <si>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</si>
  <si>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</si>
  <si>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</si>
  <si>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</si>
  <si>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</si>
  <si>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</si>
  <si>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</si>
  <si>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</si>
  <si>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</si>
  <si>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</si>
  <si>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</si>
  <si>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</si>
  <si>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</si>
  <si>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</si>
  <si>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</si>
  <si>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</si>
  <si>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</si>
  <si>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</si>
  <si>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</si>
  <si>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</si>
  <si>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</si>
  <si>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</si>
  <si>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</si>
  <si>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</si>
  <si>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</si>
  <si>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</si>
  <si>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</si>
  <si>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</si>
  <si>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</si>
  <si>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</si>
  <si>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</si>
  <si>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</si>
  <si>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</si>
  <si>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</si>
  <si>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</si>
  <si>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</si>
  <si>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</si>
  <si>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</si>
  <si>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</si>
  <si>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</si>
  <si>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</si>
  <si>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</si>
  <si>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</si>
  <si>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</si>
  <si>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</si>
  <si>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</si>
  <si>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</si>
  <si>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</si>
  <si>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</si>
  <si>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</si>
  <si>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</si>
  <si>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</si>
  <si>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</si>
  <si>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</si>
  <si>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</si>
  <si>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</si>
  <si>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</si>
  <si>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</si>
  <si>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</si>
  <si>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</si>
  <si>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</si>
  <si>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</si>
  <si>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</si>
  <si>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</si>
  <si>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</si>
  <si>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</si>
  <si>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</si>
  <si>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</si>
  <si>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</si>
  <si>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</si>
  <si>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</si>
  <si>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</si>
  <si>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</si>
  <si>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</si>
  <si>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</si>
  <si>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</si>
  <si>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</si>
  <si>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</si>
  <si>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</si>
  <si>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</si>
  <si>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</si>
  <si>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</si>
  <si>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</si>
  <si>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</si>
  <si>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</si>
  <si>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</si>
  <si>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</si>
  <si>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</si>
  <si>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</si>
  <si>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</si>
  <si>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</si>
  <si>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</si>
  <si>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</si>
  <si>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</si>
  <si>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</si>
  <si>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</si>
  <si>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</si>
  <si>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</si>
  <si>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</si>
  <si>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</si>
  <si>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</si>
  <si>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</si>
  <si>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</si>
  <si>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</si>
  <si>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</si>
  <si>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</si>
  <si>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</si>
  <si>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</si>
  <si>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</si>
  <si>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</si>
  <si>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</si>
  <si>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</si>
  <si>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</si>
  <si>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</si>
  <si>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</si>
  <si>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</si>
  <si>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</si>
  <si>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</si>
  <si>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</si>
  <si>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</si>
  <si>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</si>
  <si>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</si>
  <si>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</si>
  <si>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</si>
  <si>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</si>
  <si>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</si>
  <si>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</si>
  <si>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</si>
  <si>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</si>
  <si>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</si>
  <si>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</si>
  <si>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</si>
  <si>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</si>
  <si>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</si>
  <si>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</si>
  <si>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</si>
  <si>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</si>
  <si>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</si>
  <si>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</si>
  <si>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</si>
  <si>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</si>
  <si>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</si>
  <si>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</si>
  <si>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</si>
  <si>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</si>
  <si>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</si>
  <si>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</si>
  <si>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</si>
  <si>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</si>
  <si>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</si>
  <si>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</si>
  <si>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</si>
  <si>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</si>
  <si>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</si>
  <si>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</si>
  <si>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</si>
  <si>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</si>
  <si>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</si>
  <si>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</si>
  <si>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</si>
  <si>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</si>
  <si>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</si>
  <si>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</si>
  <si>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</si>
  <si>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</si>
  <si>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</si>
  <si>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</si>
  <si>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</si>
  <si>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</si>
  <si>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</si>
  <si>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</si>
  <si>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</si>
  <si>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</si>
  <si>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</si>
  <si>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</si>
  <si>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</si>
  <si>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</si>
  <si>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</si>
  <si>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</si>
  <si>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</si>
  <si>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</si>
  <si>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</si>
  <si>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</si>
  <si>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</si>
  <si>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</si>
  <si>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</si>
  <si>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</si>
  <si>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</si>
  <si>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</si>
  <si>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</si>
  <si>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</si>
  <si>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</si>
  <si>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</si>
  <si>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</si>
  <si>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</si>
  <si>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</si>
  <si>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</si>
  <si>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</si>
  <si>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</si>
  <si>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</si>
  <si>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</si>
  <si>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</si>
  <si>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</si>
  <si>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</si>
  <si>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</si>
  <si>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</si>
  <si>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</si>
  <si>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</si>
  <si>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</si>
  <si>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</si>
  <si>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</si>
  <si>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</si>
  <si>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</si>
  <si>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</si>
  <si>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</si>
  <si>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</si>
  <si>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</si>
  <si>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</si>
  <si>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</si>
  <si>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</si>
  <si>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</si>
  <si>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</si>
  <si>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</si>
  <si>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</si>
  <si>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</si>
  <si>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</si>
  <si>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</si>
  <si>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</si>
  <si>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</si>
  <si>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</si>
  <si>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</si>
  <si>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</si>
  <si>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</si>
  <si>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</si>
  <si>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</si>
  <si>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</si>
  <si>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</si>
  <si>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</si>
  <si>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</si>
  <si>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</si>
  <si>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</si>
  <si>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</si>
  <si>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</si>
  <si>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</si>
  <si>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</si>
  <si>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</si>
  <si>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</si>
  <si>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</si>
  <si>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</si>
  <si>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</si>
  <si>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</si>
  <si>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</si>
  <si>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</si>
  <si>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</si>
  <si>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</si>
  <si>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</si>
  <si>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</si>
  <si>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</si>
  <si>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</si>
  <si>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</si>
  <si>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</si>
  <si>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</si>
  <si>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</si>
  <si>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</si>
  <si>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</si>
  <si>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</si>
  <si>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</si>
  <si>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</si>
  <si>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</si>
  <si>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</si>
  <si>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</si>
  <si>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</si>
  <si>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</si>
  <si>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</si>
  <si>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</si>
  <si>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</si>
  <si>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</si>
  <si>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</si>
  <si>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</si>
  <si>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</si>
  <si>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</si>
  <si>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</si>
  <si>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</si>
  <si>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</si>
  <si>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</si>
  <si>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</si>
  <si>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</si>
  <si>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</si>
  <si>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</si>
  <si>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</si>
  <si>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</si>
  <si>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</si>
  <si>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</si>
  <si>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</si>
  <si>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</si>
  <si>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</si>
  <si>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</si>
  <si>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</si>
  <si>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</si>
  <si>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</si>
  <si>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</si>
  <si>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</si>
  <si>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</si>
  <si>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</si>
  <si>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</si>
  <si>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</si>
  <si>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</si>
  <si>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</si>
  <si>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</si>
  <si>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</si>
  <si>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</si>
  <si>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</si>
  <si>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</si>
  <si>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</si>
  <si>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</si>
  <si>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</si>
  <si>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</si>
  <si>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</si>
  <si>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</si>
  <si>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</si>
  <si>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</si>
  <si>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</si>
  <si>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</si>
  <si>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</si>
  <si>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</si>
  <si>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</si>
  <si>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</si>
  <si>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</si>
  <si>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</si>
  <si>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</si>
  <si>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</si>
  <si>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</si>
  <si>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</si>
  <si>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</si>
  <si>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</si>
  <si>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</si>
  <si>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</si>
  <si>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</si>
  <si>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</si>
  <si>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</si>
  <si>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</si>
  <si>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</si>
  <si>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</si>
  <si>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</si>
  <si>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</si>
  <si>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</si>
  <si>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</si>
  <si>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</si>
  <si>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</si>
  <si>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</si>
  <si>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</si>
  <si>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</si>
  <si>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</si>
  <si>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</si>
  <si>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</si>
  <si>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</si>
  <si>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</si>
  <si>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</si>
  <si>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</si>
  <si>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</si>
  <si>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</si>
  <si>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</si>
  <si>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</si>
  <si>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</si>
  <si>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</si>
  <si>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</si>
  <si>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</si>
  <si>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</si>
  <si>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</si>
  <si>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</si>
  <si>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</si>
  <si>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</si>
  <si>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</si>
  <si>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</si>
  <si>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</si>
  <si>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</si>
  <si>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</si>
  <si>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</si>
  <si>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</si>
  <si>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</si>
  <si>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</si>
  <si>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</si>
  <si>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</si>
  <si>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</si>
  <si>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</si>
  <si>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</si>
  <si>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</si>
  <si>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</si>
  <si>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</si>
  <si>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</si>
  <si>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</si>
  <si>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</si>
  <si>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</si>
  <si>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</si>
  <si>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</si>
  <si>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</si>
  <si>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</si>
  <si>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</si>
  <si>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</si>
  <si>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</si>
  <si>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</si>
  <si>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</si>
  <si>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</si>
  <si>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</si>
  <si>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</si>
  <si>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</si>
  <si>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</si>
  <si>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</si>
  <si>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</si>
  <si>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</si>
  <si>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</si>
  <si>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</si>
  <si>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</si>
  <si>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</si>
  <si>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</si>
  <si>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</si>
  <si>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</si>
  <si>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</si>
  <si>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</si>
  <si>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</si>
  <si>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</si>
  <si>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</si>
  <si>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</si>
  <si>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</si>
  <si>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</si>
  <si>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</si>
  <si>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</si>
  <si>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</si>
  <si>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</si>
  <si>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</si>
  <si>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</si>
  <si>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</si>
  <si>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</si>
  <si>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</si>
  <si>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</si>
  <si>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</si>
  <si>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</si>
  <si>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</si>
  <si>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</si>
  <si>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</si>
  <si>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</si>
  <si>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</si>
  <si>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</si>
  <si>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</si>
  <si>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</si>
  <si>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</si>
  <si>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</si>
  <si>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</si>
  <si>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</si>
  <si>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</si>
  <si>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</si>
  <si>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</si>
  <si>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</si>
  <si>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</si>
  <si>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</si>
  <si>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</si>
  <si>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</si>
  <si>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</si>
  <si>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</si>
  <si>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</si>
  <si>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</si>
  <si>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</si>
  <si>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</si>
  <si>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</si>
  <si>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</si>
  <si>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</si>
  <si>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</si>
  <si>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</si>
  <si>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</si>
  <si>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</si>
  <si>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</si>
  <si>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</si>
  <si>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</si>
  <si>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</si>
  <si>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</si>
  <si>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</si>
  <si>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</si>
  <si>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</si>
  <si>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</si>
  <si>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</si>
  <si>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</si>
  <si>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</si>
  <si>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</si>
  <si>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</si>
  <si>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</si>
  <si>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</si>
  <si>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</si>
  <si>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</si>
  <si>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</si>
  <si>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</si>
  <si>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</si>
  <si>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</si>
  <si>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</si>
  <si>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</si>
  <si>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</si>
  <si>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</si>
  <si>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</si>
  <si>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</si>
  <si>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</si>
  <si>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</si>
  <si>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</si>
  <si>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</si>
  <si>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</si>
  <si>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</si>
  <si>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</si>
  <si>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</si>
  <si>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</si>
  <si>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</si>
  <si>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</si>
  <si>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</si>
  <si>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</si>
  <si>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</si>
  <si>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</si>
  <si>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</si>
  <si>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</si>
  <si>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</si>
  <si>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</si>
  <si>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</si>
  <si>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</si>
  <si>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</si>
  <si>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</si>
  <si>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</si>
  <si>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</si>
  <si>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</si>
  <si>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</si>
  <si>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</si>
  <si>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</si>
  <si>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</si>
  <si>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</si>
  <si>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</si>
  <si>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</si>
  <si>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</si>
  <si>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</si>
  <si>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</si>
  <si>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</si>
  <si>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</si>
  <si>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</si>
  <si>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</si>
  <si>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</si>
  <si>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</si>
  <si>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</si>
  <si>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</si>
  <si>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</si>
  <si>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</si>
  <si>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</si>
  <si>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</si>
  <si>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</si>
  <si>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</si>
  <si>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</si>
  <si>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</si>
  <si>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</si>
  <si>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</si>
  <si>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</si>
  <si>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</si>
  <si>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</si>
  <si>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</si>
  <si>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</si>
  <si>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</si>
  <si>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</si>
  <si>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</si>
  <si>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</si>
  <si>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</si>
  <si>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</si>
  <si>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</si>
  <si>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</si>
  <si>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</si>
  <si>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</si>
  <si>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</si>
  <si>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</si>
  <si>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</si>
  <si>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</si>
  <si>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</si>
  <si>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</si>
  <si>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</si>
  <si>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</si>
  <si>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</si>
  <si>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</si>
  <si>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</si>
  <si>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</si>
  <si>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</si>
  <si>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</si>
  <si>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</si>
  <si>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</si>
  <si>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</si>
  <si>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</si>
  <si>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</si>
  <si>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</si>
  <si>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</si>
  <si>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</si>
  <si>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</si>
  <si>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</si>
  <si>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</si>
  <si>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</si>
  <si>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</si>
  <si>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</si>
  <si>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</si>
  <si>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</si>
  <si>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</si>
  <si>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</si>
  <si>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</si>
  <si>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</si>
  <si>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</si>
  <si>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</si>
  <si>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</si>
  <si>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</si>
  <si>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</si>
  <si>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</si>
  <si>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</si>
  <si>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</si>
  <si>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</si>
  <si>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</si>
  <si>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</si>
  <si>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</si>
  <si>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</si>
  <si>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</si>
  <si>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</si>
  <si>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</si>
  <si>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</si>
  <si>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</si>
  <si>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</si>
  <si>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</si>
  <si>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</si>
  <si>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</si>
  <si>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</si>
  <si>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</si>
  <si>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</si>
  <si>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</si>
  <si>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</si>
  <si>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</si>
  <si>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</si>
  <si>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</si>
  <si>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</si>
  <si>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</si>
  <si>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</si>
  <si>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</si>
  <si>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</si>
  <si>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</si>
  <si>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</si>
  <si>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</si>
  <si>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</si>
  <si>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</si>
  <si>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</si>
  <si>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</si>
  <si>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</si>
  <si>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</si>
  <si>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</si>
  <si>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</si>
  <si>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</si>
  <si>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</si>
  <si>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</si>
  <si>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</si>
  <si>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</si>
  <si>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</si>
  <si>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</si>
  <si>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</si>
  <si>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</si>
  <si>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</si>
  <si>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</si>
  <si>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</si>
  <si>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</si>
  <si>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</si>
  <si>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</si>
  <si>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</si>
  <si>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</si>
  <si>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</si>
  <si>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</si>
  <si>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</si>
  <si>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</si>
  <si>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</si>
  <si>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</si>
  <si>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</si>
  <si>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</si>
  <si>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</si>
  <si>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</si>
  <si>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</si>
  <si>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</si>
  <si>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</si>
  <si>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</si>
  <si>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</si>
  <si>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</si>
  <si>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</si>
  <si>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</si>
  <si>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</si>
  <si>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</si>
  <si>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</si>
  <si>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</si>
  <si>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</si>
  <si>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</si>
  <si>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</si>
  <si>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</si>
  <si>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</si>
  <si>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</si>
  <si>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</si>
  <si>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</si>
  <si>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</si>
  <si>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</si>
  <si>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</si>
  <si>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</si>
  <si>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</si>
  <si>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</si>
  <si>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</si>
  <si>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</si>
  <si>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</si>
  <si>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</si>
  <si>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</si>
  <si>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</si>
  <si>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</si>
  <si>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</si>
  <si>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</si>
  <si>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</si>
  <si>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</si>
  <si>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</si>
  <si>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</si>
  <si>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</si>
  <si>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</si>
  <si>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</si>
  <si>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</si>
  <si>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</si>
  <si>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</si>
  <si>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</si>
  <si>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</si>
  <si>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</si>
  <si>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</si>
  <si>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</si>
  <si>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</si>
  <si>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</si>
  <si>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</si>
  <si>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</si>
  <si>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</si>
  <si>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</si>
  <si>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</si>
  <si>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</si>
  <si>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</si>
  <si>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</si>
  <si>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</si>
  <si>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</si>
  <si>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</si>
  <si>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</si>
  <si>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</si>
  <si>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</si>
  <si>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</si>
  <si>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</si>
  <si>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</si>
  <si>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</si>
  <si>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</si>
  <si>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</si>
  <si>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</si>
  <si>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</si>
  <si>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</si>
  <si>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</si>
  <si>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</si>
  <si>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</si>
  <si>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</si>
  <si>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</si>
  <si>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</si>
  <si>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</si>
  <si>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</si>
  <si>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</si>
  <si>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</si>
  <si>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</si>
  <si>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</si>
  <si>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</si>
  <si>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</si>
  <si>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</si>
  <si>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</si>
  <si>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</si>
  <si>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</si>
  <si>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</si>
  <si>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</si>
  <si>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</si>
  <si>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</si>
  <si>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</si>
  <si>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</si>
  <si>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</si>
  <si>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</si>
  <si>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</si>
  <si>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</si>
  <si>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</si>
  <si>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</si>
  <si>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</si>
  <si>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</si>
  <si>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</si>
  <si>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</si>
  <si>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</si>
  <si>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</si>
  <si>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</si>
  <si>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</si>
  <si>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</si>
  <si>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</si>
  <si>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</si>
  <si>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</si>
  <si>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</si>
  <si>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</si>
  <si>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</si>
  <si>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</si>
  <si>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</si>
  <si>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</si>
  <si>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</si>
  <si>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</si>
  <si>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</si>
  <si>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</si>
  <si>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</si>
  <si>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</si>
  <si>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</si>
  <si>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</si>
  <si>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</si>
  <si>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</si>
  <si>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</si>
  <si>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</si>
  <si>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</si>
  <si>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</si>
  <si>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</si>
  <si>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</si>
  <si>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</si>
  <si>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</si>
  <si>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</si>
  <si>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</si>
  <si>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</si>
  <si>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</si>
  <si>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</si>
  <si>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</si>
  <si>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</si>
  <si>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</si>
  <si>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</si>
  <si>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</si>
  <si>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</si>
  <si>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</si>
  <si>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</si>
  <si>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</si>
  <si>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</si>
  <si>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</si>
  <si>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</si>
  <si>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</si>
  <si>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</si>
  <si>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</si>
  <si>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</si>
  <si>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</si>
  <si>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</si>
  <si>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</si>
  <si>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</si>
  <si>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</si>
  <si>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</si>
  <si>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</si>
  <si>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</si>
  <si>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</si>
  <si>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</si>
  <si>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</si>
  <si>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</si>
  <si>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</si>
  <si>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</si>
  <si>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</si>
  <si>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</si>
  <si>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</si>
  <si>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</si>
  <si>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</si>
  <si>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</si>
  <si>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</si>
  <si>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</si>
  <si>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</si>
  <si>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</si>
  <si>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</si>
  <si>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</si>
  <si>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</si>
  <si>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</si>
  <si>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</si>
  <si>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</si>
  <si>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</si>
  <si>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</si>
  <si>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</si>
  <si>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</si>
  <si>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</si>
  <si>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</si>
  <si>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</si>
  <si>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</si>
  <si>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</si>
  <si>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</si>
  <si>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</si>
  <si>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</si>
  <si>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</si>
  <si>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</si>
  <si>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</si>
  <si>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</si>
  <si>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</si>
  <si>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</si>
  <si>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</si>
  <si>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</si>
  <si>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</si>
  <si>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</si>
  <si>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</si>
  <si>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</si>
  <si>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</si>
  <si>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</si>
  <si>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</si>
  <si>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</si>
  <si>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</si>
  <si>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</si>
  <si>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</si>
  <si>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</si>
  <si>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</si>
  <si>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</si>
  <si>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</si>
  <si>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</si>
  <si>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</si>
  <si>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</si>
  <si>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</si>
  <si>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</si>
  <si>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</si>
  <si>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</si>
  <si>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</si>
  <si>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</si>
  <si>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</si>
  <si>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</si>
  <si>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</si>
  <si>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</si>
  <si>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</si>
  <si>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</si>
  <si>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</si>
  <si>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</si>
  <si>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</si>
  <si>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</si>
  <si>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</si>
  <si>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</si>
  <si>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</si>
  <si>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</si>
  <si>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</si>
  <si>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</si>
  <si>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</si>
  <si>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</si>
  <si>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</si>
  <si>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</si>
  <si>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</si>
  <si>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</si>
  <si>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</si>
  <si>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</si>
  <si>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</si>
  <si>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</si>
  <si>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</si>
  <si>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</si>
  <si>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</si>
  <si>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</si>
  <si>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</si>
  <si>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</si>
  <si>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</si>
  <si>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</si>
  <si>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</si>
  <si>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</si>
  <si>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</si>
  <si>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</si>
  <si>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</si>
  <si>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</si>
  <si>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</si>
  <si>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</si>
  <si>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</si>
  <si>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</si>
  <si>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</si>
  <si>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</si>
  <si>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</si>
  <si>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</si>
  <si>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</si>
  <si>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</si>
  <si>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</si>
  <si>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</si>
  <si>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</si>
  <si>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</si>
  <si>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</si>
  <si>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</si>
  <si>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</si>
  <si>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</si>
  <si>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</si>
  <si>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</si>
  <si>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</si>
  <si>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</si>
  <si>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</si>
  <si>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</si>
  <si>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</si>
  <si>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</si>
  <si>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</si>
  <si>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</si>
  <si>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</si>
  <si>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</si>
  <si>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</si>
  <si>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</si>
  <si>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</si>
  <si>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</si>
  <si>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</si>
  <si>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</si>
  <si>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</si>
  <si>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</si>
  <si>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</si>
  <si>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</si>
  <si>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</si>
  <si>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</si>
  <si>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</si>
  <si>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</si>
  <si>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</si>
  <si>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</si>
  <si>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</si>
  <si>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</si>
  <si>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</si>
  <si>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</si>
  <si>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</si>
  <si>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</si>
  <si>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</si>
  <si>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</si>
  <si>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</si>
  <si>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</si>
  <si>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</si>
  <si>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</si>
  <si>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</si>
  <si>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</si>
  <si>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</si>
  <si>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</si>
  <si>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</si>
  <si>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</si>
  <si>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</si>
  <si>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</si>
  <si>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</si>
  <si>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</si>
  <si>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</si>
  <si>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</si>
  <si>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</si>
  <si>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</si>
  <si>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</si>
  <si>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</si>
  <si>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</si>
  <si>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</si>
  <si>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</si>
  <si>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</si>
  <si>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</si>
  <si>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</si>
  <si>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</si>
  <si>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</si>
  <si>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</si>
  <si>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</si>
  <si>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</si>
  <si>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</si>
  <si>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</si>
  <si>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</si>
  <si>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</si>
  <si>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</si>
  <si>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</si>
  <si>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</si>
  <si>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</si>
  <si>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</si>
  <si>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</si>
  <si>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</si>
  <si>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</si>
  <si>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</si>
  <si>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</si>
  <si>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</si>
  <si>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</si>
  <si>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</si>
  <si>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</si>
  <si>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</si>
  <si>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</si>
  <si>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</si>
  <si>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</si>
  <si>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</si>
  <si>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</si>
  <si>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</si>
  <si>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</si>
  <si>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</si>
  <si>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</si>
  <si>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</si>
  <si>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</si>
  <si>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</si>
  <si>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</si>
  <si>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</si>
  <si>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</si>
  <si>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</si>
  <si>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</si>
  <si>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</si>
  <si>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</si>
  <si>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</si>
  <si>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</si>
  <si>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</si>
  <si>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</si>
  <si>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</si>
  <si>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</si>
  <si>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</si>
  <si>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</si>
  <si>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</si>
  <si>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</si>
  <si>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</si>
  <si>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</si>
  <si>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</si>
  <si>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</si>
  <si>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</si>
  <si>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</si>
  <si>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</si>
  <si>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</si>
  <si>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</si>
  <si>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</si>
  <si>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</si>
  <si>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</si>
  <si>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</si>
  <si>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</si>
  <si>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</si>
  <si>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</si>
  <si>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</si>
  <si>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</si>
  <si>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</si>
  <si>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</si>
  <si>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</si>
  <si>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</si>
  <si>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</si>
  <si>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</si>
  <si>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</si>
  <si>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</si>
  <si>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</si>
  <si>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</si>
  <si>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</si>
  <si>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</si>
  <si>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</si>
  <si>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</si>
  <si>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</si>
  <si>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</si>
  <si>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</si>
  <si>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</si>
  <si>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</si>
  <si>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</si>
  <si>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</si>
  <si>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</si>
  <si>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</si>
  <si>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</si>
  <si>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</si>
  <si>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</si>
  <si>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</si>
  <si>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</si>
  <si>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</si>
  <si>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</si>
  <si>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</si>
  <si>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</si>
  <si>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</si>
  <si>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</si>
  <si>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</si>
  <si>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</si>
  <si>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</si>
  <si>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</si>
  <si>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</si>
  <si>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</si>
  <si>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</si>
  <si>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</si>
  <si>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</si>
  <si>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</si>
  <si>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</si>
  <si>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</si>
  <si>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</si>
  <si>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</si>
  <si>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</si>
  <si>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</si>
  <si>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</si>
  <si>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</si>
  <si>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</si>
  <si>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</si>
  <si>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</si>
  <si>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</si>
  <si>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</si>
  <si>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</si>
  <si>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</si>
  <si>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</si>
  <si>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</si>
  <si>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</si>
  <si>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</si>
  <si>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</si>
  <si>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</si>
  <si>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</si>
  <si>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</si>
  <si>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</si>
  <si>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</si>
  <si>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</si>
  <si>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</si>
  <si>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</si>
  <si>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</si>
  <si>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</si>
  <si>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</si>
  <si>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</si>
  <si>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</si>
  <si>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</si>
  <si>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</si>
  <si>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</si>
  <si>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</si>
  <si>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</si>
  <si>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</si>
  <si>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</si>
  <si>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</si>
  <si>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</si>
  <si>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</si>
  <si>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</si>
  <si>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</si>
  <si>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</si>
  <si>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</si>
  <si>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</si>
  <si>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</si>
  <si>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</si>
  <si>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</si>
  <si>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</si>
  <si>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</si>
  <si>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</si>
  <si>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</si>
  <si>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</si>
  <si>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</si>
  <si>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</si>
  <si>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</si>
  <si>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</si>
  <si>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</si>
  <si>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</si>
  <si>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</si>
  <si>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</si>
  <si>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</si>
  <si>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</si>
  <si>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</si>
  <si>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</si>
  <si>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</si>
  <si>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</si>
  <si>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</si>
  <si>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</si>
  <si>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</si>
  <si>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</si>
  <si>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</si>
  <si>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</si>
  <si>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</si>
  <si>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</si>
  <si>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</si>
  <si>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</si>
  <si>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</si>
  <si>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</si>
  <si>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</si>
  <si>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</si>
  <si>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</si>
  <si>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</si>
  <si>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</si>
  <si>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</si>
  <si>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</si>
  <si>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</si>
  <si>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</si>
  <si>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</si>
  <si>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</si>
  <si>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</si>
  <si>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</si>
  <si>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</si>
  <si>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</si>
  <si>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</si>
  <si>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</si>
  <si>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</si>
  <si>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</si>
  <si>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</si>
  <si>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</si>
  <si>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</si>
  <si>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</si>
  <si>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</si>
  <si>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</si>
  <si>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</si>
  <si>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</si>
  <si>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</si>
  <si>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</si>
  <si>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</si>
  <si>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</si>
  <si>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</si>
  <si>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</si>
  <si>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</si>
  <si>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</si>
  <si>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</si>
  <si>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</si>
  <si>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</si>
  <si>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</si>
  <si>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</si>
  <si>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</si>
  <si>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</si>
  <si>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</si>
  <si>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</si>
  <si>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</si>
  <si>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</si>
  <si>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</si>
  <si>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</si>
  <si>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</si>
  <si>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</si>
  <si>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</si>
  <si>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</si>
  <si>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</si>
  <si>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</si>
  <si>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</si>
  <si>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</si>
  <si>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</si>
  <si>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</si>
  <si>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</si>
  <si>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</si>
  <si>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</si>
  <si>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</si>
  <si>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</si>
  <si>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</si>
  <si>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</si>
  <si>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</si>
  <si>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</si>
  <si>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</si>
  <si>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</si>
  <si>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</si>
  <si>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</si>
  <si>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</si>
  <si>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</si>
  <si>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</si>
  <si>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</si>
  <si>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</si>
  <si>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</si>
  <si>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</si>
  <si>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</si>
  <si>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</si>
  <si>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</si>
  <si>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</si>
  <si>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</si>
  <si>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</si>
  <si>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</si>
  <si>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</si>
  <si>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</si>
  <si>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</si>
  <si>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</si>
  <si>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</si>
  <si>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</si>
  <si>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</si>
  <si>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</si>
  <si>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</si>
  <si>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</si>
  <si>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</si>
  <si>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</si>
  <si>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</si>
  <si>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</si>
  <si>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</si>
  <si>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</si>
  <si>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</si>
  <si>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</si>
  <si>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</si>
  <si>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</si>
  <si>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</si>
  <si>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</si>
  <si>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</si>
  <si>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</si>
  <si>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</si>
  <si>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</si>
  <si>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</si>
  <si>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</si>
  <si>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</si>
  <si>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</si>
  <si>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</si>
  <si>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</si>
  <si>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</si>
  <si>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</si>
  <si>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</si>
  <si>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</si>
  <si>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</si>
  <si>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</si>
  <si>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</si>
  <si>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</si>
  <si>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</si>
  <si>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</si>
  <si>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</si>
  <si>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</si>
  <si>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</si>
  <si>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</si>
  <si>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</si>
  <si>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</si>
  <si>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</si>
  <si>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</si>
  <si>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</si>
  <si>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</si>
  <si>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</si>
  <si>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</si>
  <si>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</si>
  <si>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</si>
  <si>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</si>
  <si>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</si>
  <si>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</si>
  <si>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</si>
  <si>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</si>
  <si>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</si>
  <si>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</si>
  <si>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</si>
  <si>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</si>
  <si>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</si>
  <si>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</si>
  <si>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</si>
  <si>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</si>
  <si>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</si>
  <si>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</si>
  <si>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</si>
  <si>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</si>
  <si>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</si>
  <si>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</si>
  <si>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</si>
  <si>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</si>
  <si>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</si>
  <si>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</si>
  <si>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</si>
  <si>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</si>
  <si>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</si>
  <si>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</si>
  <si>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</si>
  <si>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</si>
  <si>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</si>
  <si>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</si>
  <si>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</si>
  <si>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</si>
  <si>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</si>
  <si>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</si>
  <si>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</si>
  <si>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</si>
  <si>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</si>
  <si>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</si>
  <si>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</si>
  <si>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</si>
  <si>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</si>
  <si>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</si>
  <si>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</si>
  <si>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</si>
  <si>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</si>
  <si>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</si>
  <si>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</si>
  <si>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</si>
  <si>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</si>
  <si>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</si>
  <si>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</si>
  <si>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</si>
  <si>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</si>
  <si>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</si>
  <si>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</si>
  <si>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</si>
  <si>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</si>
  <si>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</si>
  <si>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</si>
  <si>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</si>
  <si>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</si>
  <si>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</si>
  <si>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</si>
  <si>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</si>
  <si>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</si>
  <si>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</si>
  <si>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</si>
  <si>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</si>
  <si>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</si>
  <si>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</si>
  <si>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</si>
  <si>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</si>
  <si>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</si>
  <si>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</si>
  <si>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</si>
  <si>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</si>
  <si>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</si>
  <si>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</si>
  <si>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</si>
  <si>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</si>
  <si>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</si>
  <si>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</si>
  <si>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</si>
  <si>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</si>
  <si>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</si>
  <si>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</si>
  <si>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</si>
  <si>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</si>
  <si>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</si>
  <si>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</si>
  <si>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</si>
  <si>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</si>
  <si>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</si>
  <si>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</si>
  <si>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</si>
  <si>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</si>
  <si>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</si>
  <si>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</si>
  <si>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</si>
  <si>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</si>
  <si>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</si>
  <si>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</si>
  <si>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</si>
  <si>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</si>
  <si>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</si>
  <si>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</si>
  <si>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</si>
  <si>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</si>
  <si>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</si>
  <si>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</si>
  <si>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</si>
  <si>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</si>
  <si>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</si>
  <si>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</si>
  <si>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</si>
  <si>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</si>
  <si>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</si>
  <si>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</si>
  <si>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</si>
  <si>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</si>
  <si>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</si>
  <si>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</si>
  <si>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</si>
  <si>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</si>
  <si>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</si>
  <si>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</si>
  <si>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</si>
  <si>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</si>
  <si>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</si>
  <si>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</si>
  <si>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</si>
  <si>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</si>
  <si>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</si>
  <si>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</si>
  <si>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</si>
  <si>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</si>
  <si>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</si>
  <si>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</si>
  <si>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</si>
  <si>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</si>
  <si>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</si>
  <si>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</si>
  <si>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</si>
  <si>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</si>
  <si>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</si>
  <si>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</si>
  <si>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</si>
  <si>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</si>
  <si>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</si>
  <si>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</si>
  <si>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</si>
  <si>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</si>
  <si>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</si>
  <si>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</si>
  <si>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</si>
  <si>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</si>
  <si>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</si>
  <si>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</si>
  <si>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</si>
  <si>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</si>
  <si>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</si>
  <si>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</si>
  <si>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</si>
  <si>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</si>
  <si>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</si>
  <si>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</si>
  <si>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</si>
  <si>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</si>
  <si>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</si>
  <si>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</si>
  <si>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</si>
  <si>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</si>
  <si>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</si>
  <si>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</si>
  <si>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</si>
  <si>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</si>
  <si>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</si>
  <si>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</si>
  <si>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</si>
  <si>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</si>
  <si>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</si>
  <si>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</si>
  <si>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</si>
  <si>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</si>
  <si>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</si>
  <si>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</si>
  <si>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</si>
  <si>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</si>
  <si>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</si>
  <si>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</si>
  <si>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</si>
  <si>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</si>
  <si>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</si>
  <si>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</si>
  <si>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</si>
  <si>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</si>
  <si>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</si>
  <si>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</si>
  <si>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</si>
  <si>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</si>
  <si>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</si>
  <si>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</si>
  <si>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</si>
  <si>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</si>
  <si>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</si>
  <si>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</si>
  <si>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</si>
  <si>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</si>
  <si>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</si>
  <si>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</si>
  <si>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</si>
  <si>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</si>
  <si>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</si>
  <si>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</si>
  <si>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</si>
  <si>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</si>
  <si>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</si>
  <si>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</si>
  <si>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</si>
  <si>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</si>
  <si>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</si>
  <si>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</si>
  <si>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</si>
  <si>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</si>
  <si>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</si>
  <si>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</si>
  <si>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</si>
  <si>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</si>
  <si>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</si>
  <si>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</si>
  <si>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</si>
  <si>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</si>
  <si>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</si>
  <si>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</si>
  <si>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</si>
  <si>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</si>
  <si>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</si>
  <si>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</si>
  <si>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</si>
  <si>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</si>
  <si>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</si>
  <si>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</si>
  <si>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</si>
  <si>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</si>
  <si>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</si>
  <si>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</si>
  <si>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</si>
  <si>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</si>
  <si>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</si>
  <si>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</si>
  <si>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</si>
  <si>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</si>
  <si>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</si>
  <si>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</si>
  <si>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</si>
  <si>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</si>
  <si>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</si>
  <si>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</si>
  <si>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</si>
  <si>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</si>
  <si>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</si>
  <si>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</si>
  <si>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</si>
  <si>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</si>
  <si>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</si>
  <si>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</si>
  <si>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</si>
  <si>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</si>
  <si>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</si>
  <si>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</si>
  <si>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</si>
  <si>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</si>
  <si>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</si>
  <si>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</si>
  <si>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</si>
  <si>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</si>
  <si>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</si>
  <si>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</si>
  <si>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</si>
  <si>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</si>
  <si>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</si>
  <si>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</si>
  <si>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</si>
  <si>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</si>
  <si>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</si>
  <si>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</si>
  <si>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</si>
  <si>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</si>
  <si>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</si>
  <si>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</si>
  <si>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</si>
  <si>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</si>
  <si>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</si>
  <si>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</si>
  <si>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</si>
  <si>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</si>
  <si>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</si>
  <si>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</si>
  <si>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</si>
  <si>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</si>
  <si>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</si>
  <si>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</si>
  <si>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</si>
  <si>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</si>
  <si>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</si>
  <si>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</si>
  <si>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</si>
  <si>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</si>
  <si>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</si>
  <si>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</si>
  <si>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</si>
  <si>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</si>
  <si>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</si>
  <si>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</si>
  <si>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</si>
  <si>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</si>
  <si>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</si>
  <si>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</si>
  <si>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</si>
  <si>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</si>
  <si>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</si>
  <si>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</si>
  <si>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</si>
  <si>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</si>
  <si>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</si>
  <si>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</si>
  <si>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</si>
  <si>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</si>
  <si>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</si>
  <si>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</si>
  <si>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</si>
  <si>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</si>
  <si>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</si>
  <si>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</si>
  <si>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</si>
  <si>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</si>
  <si>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</si>
  <si>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</si>
  <si>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</si>
  <si>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</si>
  <si>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</si>
  <si>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</si>
  <si>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</si>
  <si>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</si>
  <si>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</si>
  <si>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</si>
  <si>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</si>
  <si>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</si>
  <si>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</si>
  <si>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</si>
  <si>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</si>
  <si>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</si>
  <si>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</si>
  <si>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</si>
  <si>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</si>
  <si>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</si>
  <si>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</si>
  <si>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</si>
  <si>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</si>
  <si>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</si>
  <si>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</si>
  <si>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</si>
  <si>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</si>
  <si>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</si>
  <si>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</si>
  <si>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</si>
  <si>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</si>
  <si>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</si>
  <si>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</si>
  <si>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</si>
  <si>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</si>
  <si>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</si>
  <si>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</si>
  <si>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</si>
  <si>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</si>
  <si>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</si>
  <si>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</si>
  <si>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</si>
  <si>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</si>
  <si>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</si>
  <si>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</si>
  <si>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</si>
  <si>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</si>
  <si>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</si>
  <si>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</si>
  <si>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</si>
  <si>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</si>
  <si>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</si>
  <si>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</si>
  <si>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</si>
  <si>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</si>
  <si>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</si>
  <si>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</si>
  <si>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</si>
  <si>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</si>
  <si>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</si>
  <si>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</si>
  <si>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</si>
  <si>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</si>
  <si>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</si>
  <si>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</si>
  <si>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</si>
  <si>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</si>
  <si>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</si>
  <si>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</si>
  <si>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</si>
  <si>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</si>
  <si>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</si>
  <si>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</si>
  <si>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</si>
  <si>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</si>
  <si>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</si>
  <si>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</si>
  <si>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</si>
  <si>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</si>
  <si>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</si>
  <si>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</si>
  <si>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</si>
  <si>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</si>
  <si>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</si>
  <si>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</si>
  <si>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</si>
  <si>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</si>
  <si>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</si>
  <si>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</si>
  <si>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</si>
  <si>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</si>
  <si>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</si>
  <si>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</si>
  <si>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</si>
  <si>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</si>
  <si>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</si>
  <si>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</si>
  <si>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</si>
  <si>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</si>
  <si>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</si>
  <si>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</si>
  <si>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</si>
  <si>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</si>
  <si>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</si>
  <si>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</si>
  <si>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</si>
  <si>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</si>
  <si>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</si>
  <si>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</si>
  <si>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</si>
  <si>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</si>
  <si>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</si>
  <si>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</si>
  <si>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</si>
  <si>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</si>
  <si>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</si>
  <si>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</si>
  <si>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</si>
  <si>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</si>
  <si>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</si>
  <si>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</si>
  <si>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</si>
  <si>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</si>
  <si>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</si>
  <si>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</si>
  <si>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</si>
  <si>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</si>
  <si>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</si>
  <si>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</si>
  <si>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</si>
  <si>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</si>
  <si>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</si>
  <si>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</si>
  <si>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</si>
  <si>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</si>
  <si>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</si>
  <si>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</si>
  <si>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</si>
  <si>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</si>
  <si>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</si>
  <si>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</si>
  <si>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</si>
  <si>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</si>
  <si>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</si>
  <si>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</si>
  <si>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</si>
  <si>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</si>
  <si>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</si>
  <si>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</si>
  <si>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</si>
  <si>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</si>
  <si>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</si>
  <si>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</si>
  <si>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</si>
  <si>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</si>
  <si>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</si>
  <si>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</si>
  <si>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</si>
  <si>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</si>
  <si>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</si>
  <si>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</si>
  <si>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</si>
  <si>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</si>
  <si>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</si>
  <si>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</si>
  <si>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</si>
  <si>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</si>
  <si>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</si>
  <si>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</si>
  <si>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</si>
  <si>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</si>
  <si>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</si>
  <si>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</si>
  <si>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</si>
  <si>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</si>
  <si>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</si>
  <si>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</si>
  <si>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</si>
  <si>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</si>
  <si>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</si>
  <si>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</si>
  <si>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</si>
  <si>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</si>
  <si>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</si>
  <si>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</si>
  <si>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</si>
  <si>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</si>
  <si>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</si>
  <si>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</si>
  <si>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</si>
  <si>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</si>
  <si>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</si>
  <si>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</si>
  <si>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</si>
  <si>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</si>
  <si>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</si>
  <si>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</si>
  <si>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</si>
  <si>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</si>
  <si>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</si>
  <si>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</si>
  <si>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</si>
  <si>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</si>
  <si>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</si>
  <si>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</si>
  <si>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</si>
  <si>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</si>
  <si>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</si>
  <si>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</si>
  <si>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</si>
  <si>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</si>
  <si>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</si>
  <si>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</si>
  <si>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</si>
  <si>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</si>
  <si>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</si>
  <si>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</si>
  <si>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</si>
  <si>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</si>
  <si>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</si>
  <si>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</si>
  <si>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</si>
  <si>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</si>
  <si>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</si>
  <si>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</si>
  <si>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</si>
  <si>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</si>
  <si>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</si>
  <si>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</si>
  <si>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</si>
  <si>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</si>
  <si>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</si>
  <si>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</si>
  <si>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</si>
  <si>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</si>
  <si>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</si>
  <si>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</si>
  <si>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</si>
  <si>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</si>
  <si>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</si>
  <si>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</si>
  <si>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</si>
  <si>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</si>
  <si>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</si>
  <si>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</si>
  <si>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</si>
  <si>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</si>
  <si>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</si>
  <si>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</si>
  <si>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</si>
  <si>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</si>
  <si>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</si>
  <si>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</si>
  <si>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</si>
  <si>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</si>
  <si>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</si>
  <si>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</si>
  <si>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</si>
  <si>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</si>
  <si>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</si>
  <si>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</si>
  <si>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</si>
  <si>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</si>
  <si>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</si>
  <si>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</si>
  <si>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</si>
  <si>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</si>
  <si>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</si>
  <si>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</si>
  <si>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</si>
  <si>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</si>
  <si>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</si>
  <si>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</si>
  <si>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</si>
  <si>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</si>
  <si>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</si>
  <si>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</si>
  <si>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</si>
  <si>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</si>
  <si>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</si>
  <si>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</si>
  <si>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</si>
  <si>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</si>
  <si>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</si>
  <si>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</si>
  <si>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</si>
  <si>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</si>
  <si>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</si>
  <si>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</si>
  <si>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</si>
  <si>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</si>
  <si>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</si>
  <si>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</si>
  <si>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</si>
  <si>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</si>
  <si>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</si>
  <si>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</si>
  <si>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</si>
  <si>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</si>
  <si>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</si>
  <si>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</si>
  <si>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</si>
  <si>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</si>
  <si>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</si>
  <si>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</si>
  <si>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</si>
  <si>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</si>
  <si>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</si>
  <si>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</si>
  <si>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</si>
  <si>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</si>
  <si>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</si>
  <si>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</si>
  <si>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</si>
  <si>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</si>
  <si>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</si>
  <si>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</si>
  <si>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</si>
  <si>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</si>
  <si>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</si>
  <si>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</si>
  <si>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</si>
  <si>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</si>
  <si>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</si>
  <si>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</si>
  <si>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</si>
  <si>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</si>
  <si>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</si>
  <si>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</si>
  <si>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</si>
  <si>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</si>
  <si>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</si>
  <si>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</si>
  <si>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</si>
  <si>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</si>
  <si>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</si>
  <si>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</si>
  <si>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</si>
  <si>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</si>
  <si>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</si>
  <si>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</si>
  <si>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</si>
  <si>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</si>
  <si>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</si>
  <si>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</si>
  <si>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</si>
  <si>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</si>
  <si>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</si>
  <si>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</si>
  <si>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</si>
  <si>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</si>
  <si>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</si>
  <si>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</si>
  <si>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</si>
  <si>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</si>
  <si>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</si>
  <si>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</si>
  <si>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</si>
  <si>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</si>
  <si>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</si>
  <si>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</si>
  <si>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</si>
  <si>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</si>
  <si>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</si>
  <si>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</si>
  <si>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</si>
  <si>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</si>
  <si>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</si>
  <si>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</si>
  <si>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</si>
  <si>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</si>
  <si>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</si>
  <si>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</si>
  <si>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</si>
  <si>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</si>
  <si>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</si>
  <si>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</si>
  <si>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</si>
  <si>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</si>
  <si>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</si>
  <si>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</si>
  <si>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</si>
  <si>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</si>
  <si>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</si>
  <si>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</si>
  <si>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</si>
  <si>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</si>
  <si>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</si>
  <si>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</si>
  <si>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</si>
  <si>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</si>
  <si>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</si>
  <si>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</si>
  <si>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</si>
  <si>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</si>
  <si>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</si>
  <si>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</si>
  <si>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</si>
  <si>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</si>
  <si>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</si>
  <si>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</si>
  <si>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</si>
  <si>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</si>
  <si>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</si>
  <si>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</si>
  <si>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</si>
  <si>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</si>
  <si>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</si>
  <si>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</si>
  <si>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</si>
  <si>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</si>
  <si>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</si>
  <si>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</si>
  <si>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</si>
  <si>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</si>
  <si>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</si>
  <si>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</si>
  <si>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</si>
  <si>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</si>
  <si>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</si>
  <si>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</si>
  <si>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</si>
  <si>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</si>
  <si>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</si>
  <si>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</si>
  <si>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</si>
  <si>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</si>
  <si>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</si>
  <si>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</si>
  <si>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</si>
  <si>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</si>
  <si>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</si>
  <si>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</si>
  <si>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</si>
  <si>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</si>
  <si>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</si>
  <si>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</si>
  <si>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</si>
  <si>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</si>
  <si>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</si>
  <si>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</si>
  <si>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</si>
  <si>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</si>
  <si>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</si>
  <si>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</si>
  <si>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</si>
  <si>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</si>
  <si>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</si>
  <si>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</si>
  <si>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</si>
  <si>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</si>
  <si>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</si>
  <si>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</si>
  <si>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</si>
  <si>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</si>
  <si>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</si>
  <si>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</si>
  <si>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</si>
  <si>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</si>
  <si>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</si>
  <si>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</si>
  <si>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</si>
  <si>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</si>
  <si>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</si>
  <si>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</si>
  <si>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</si>
  <si>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</si>
  <si>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</si>
  <si>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</si>
  <si>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</si>
  <si>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</si>
  <si>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</si>
  <si>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</si>
  <si>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</si>
  <si>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</si>
  <si>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</si>
  <si>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</si>
  <si>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</si>
  <si>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</si>
  <si>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</si>
  <si>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</si>
  <si>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</si>
  <si>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</si>
  <si>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</si>
  <si>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</si>
  <si>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</si>
  <si>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</si>
  <si>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</si>
  <si>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</si>
  <si>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</si>
  <si>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</si>
  <si>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</si>
  <si>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</si>
  <si>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</si>
  <si>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</si>
  <si>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</si>
  <si>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</si>
  <si>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</si>
  <si>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</si>
  <si>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</si>
  <si>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</si>
  <si>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</si>
  <si>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</si>
  <si>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</si>
  <si>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</si>
  <si>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</si>
  <si>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</si>
  <si>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</si>
  <si>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</si>
  <si>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</si>
  <si>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</si>
  <si>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</si>
  <si>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</si>
  <si>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</si>
  <si>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</si>
  <si>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</si>
  <si>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</si>
  <si>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</si>
  <si>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</si>
  <si>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</si>
  <si>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</si>
  <si>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</si>
  <si>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</si>
  <si>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</si>
  <si>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</si>
  <si>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</si>
  <si>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</si>
  <si>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</si>
  <si>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</si>
  <si>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</si>
  <si>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</si>
  <si>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</si>
  <si>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</si>
  <si>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</si>
  <si>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</si>
  <si>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</si>
  <si>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</si>
  <si>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</si>
  <si>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</si>
  <si>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</si>
  <si>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</si>
  <si>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</si>
  <si>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</si>
  <si>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</si>
  <si>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</si>
  <si>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</si>
  <si>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</si>
  <si>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</si>
  <si>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</si>
  <si>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</si>
  <si>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</si>
  <si>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</si>
  <si>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</si>
  <si>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</si>
  <si>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</si>
  <si>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</si>
  <si>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</si>
  <si>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</si>
  <si>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</si>
  <si>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</si>
  <si>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</si>
  <si>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</si>
  <si>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</si>
  <si>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</si>
  <si>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</si>
  <si>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</si>
  <si>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</si>
  <si>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</si>
  <si>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</si>
  <si>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</si>
  <si>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</si>
  <si>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</si>
  <si>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</si>
  <si>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</si>
  <si>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</si>
  <si>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</si>
  <si>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</si>
  <si>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</si>
  <si>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</si>
  <si>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</si>
  <si>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</si>
  <si>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</si>
  <si>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</si>
  <si>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</si>
  <si>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</si>
  <si>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</si>
  <si>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</si>
  <si>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</si>
  <si>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</si>
  <si>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</si>
  <si>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</si>
  <si>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</si>
  <si>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</si>
  <si>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</si>
  <si>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</si>
  <si>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</si>
  <si>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</si>
  <si>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</si>
  <si>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</si>
  <si>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</si>
  <si>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</si>
  <si>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</si>
  <si>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</si>
  <si>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</si>
  <si>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</si>
  <si>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</si>
  <si>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</si>
  <si>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</si>
  <si>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</si>
  <si>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</si>
  <si>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</si>
  <si>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</si>
  <si>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</si>
  <si>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</si>
  <si>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</si>
  <si>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</si>
  <si>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</si>
  <si>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</si>
  <si>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</si>
  <si>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</si>
  <si>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</si>
  <si>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</si>
  <si>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</si>
  <si>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</si>
  <si>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</si>
  <si>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</si>
  <si>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</si>
  <si>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</si>
  <si>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</si>
  <si>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</si>
  <si>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</si>
  <si>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</si>
  <si>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</si>
  <si>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</si>
  <si>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</si>
  <si>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</si>
  <si>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</si>
  <si>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</si>
  <si>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</si>
  <si>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</si>
  <si>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</si>
  <si>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</si>
  <si>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</si>
  <si>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</si>
  <si>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</si>
  <si>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</si>
  <si>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</si>
  <si>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</si>
  <si>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</si>
  <si>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</si>
  <si>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</si>
  <si>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</si>
  <si>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</si>
  <si>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</si>
  <si>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</si>
  <si>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</si>
  <si>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</si>
  <si>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</si>
  <si>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</si>
  <si>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</si>
  <si>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</si>
  <si>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</si>
  <si>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</si>
  <si>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</si>
  <si>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</si>
  <si>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</si>
  <si>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</si>
  <si>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</si>
  <si>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</si>
  <si>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</si>
  <si>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</si>
  <si>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</si>
  <si>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</si>
  <si>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</si>
  <si>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</si>
  <si>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</si>
  <si>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</si>
  <si>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</si>
  <si>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</si>
  <si>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</si>
  <si>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</si>
  <si>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</si>
  <si>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</si>
  <si>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</si>
  <si>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</si>
  <si>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</si>
  <si>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</si>
  <si>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</si>
  <si>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</si>
  <si>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</si>
  <si>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</si>
  <si>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</si>
  <si>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</si>
  <si>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</si>
  <si>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</si>
  <si>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</si>
  <si>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</si>
  <si>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</si>
  <si>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</si>
  <si>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</si>
  <si>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</si>
  <si>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</si>
  <si>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</si>
  <si>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</si>
  <si>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</si>
  <si>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</si>
  <si>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</si>
  <si>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</si>
  <si>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</si>
  <si>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</si>
  <si>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</si>
  <si>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</si>
  <si>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</si>
  <si>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</si>
  <si>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</si>
  <si>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</si>
  <si>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</si>
  <si>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</si>
  <si>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</si>
  <si>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</si>
  <si>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</si>
  <si>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</si>
  <si>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</si>
  <si>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</si>
  <si>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</si>
  <si>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</si>
  <si>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</si>
  <si>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</si>
  <si>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</si>
  <si>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</si>
  <si>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</si>
  <si>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</si>
  <si>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</si>
  <si>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</si>
  <si>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</si>
  <si>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</si>
  <si>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</si>
  <si>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</si>
  <si>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</si>
  <si>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</si>
  <si>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</si>
  <si>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</si>
  <si>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</si>
  <si>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</si>
  <si>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</si>
  <si>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</si>
  <si>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</si>
  <si>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</si>
  <si>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</si>
  <si>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</si>
  <si>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</si>
  <si>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</si>
  <si>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</si>
  <si>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</si>
  <si>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</si>
  <si>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</si>
  <si>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</si>
  <si>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</si>
  <si>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</si>
  <si>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</si>
  <si>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</si>
  <si>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</si>
  <si>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</si>
  <si>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</si>
  <si>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</si>
  <si>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</si>
  <si>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</si>
  <si>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</si>
  <si>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</si>
  <si>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</si>
  <si>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</si>
  <si>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</si>
  <si>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</si>
  <si>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</si>
  <si>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</si>
  <si>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</si>
  <si>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</si>
  <si>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</si>
  <si>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</si>
  <si>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</si>
  <si>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</si>
  <si>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</si>
  <si>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</si>
  <si>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</si>
  <si>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</si>
  <si>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</si>
  <si>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</si>
  <si>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</si>
  <si>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</si>
  <si>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</si>
  <si>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</si>
  <si>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</si>
  <si>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</si>
  <si>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</si>
  <si>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</si>
  <si>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</si>
  <si>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</si>
  <si>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</si>
  <si>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</si>
  <si>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</si>
  <si>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</si>
  <si>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</si>
  <si>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</si>
  <si>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</si>
  <si>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</si>
  <si>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</si>
  <si>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</si>
  <si>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</si>
  <si>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</si>
  <si>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</si>
  <si>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</si>
  <si>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</si>
  <si>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</si>
  <si>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</si>
  <si>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</si>
  <si>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</si>
  <si>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</si>
  <si>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</si>
  <si>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</si>
  <si>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</si>
  <si>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</si>
  <si>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</si>
  <si>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</si>
  <si>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</si>
  <si>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</si>
  <si>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</si>
  <si>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</si>
  <si>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</si>
  <si>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</si>
  <si>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</si>
  <si>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</si>
  <si>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</si>
  <si>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</si>
  <si>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</si>
  <si>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</si>
  <si>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</si>
  <si>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</si>
  <si>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</si>
  <si>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</si>
  <si>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</si>
  <si>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</si>
  <si>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</si>
  <si>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</si>
  <si>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</si>
  <si>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</si>
  <si>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</si>
  <si>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</si>
  <si>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</si>
  <si>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</si>
  <si>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</si>
  <si>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</si>
  <si>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</si>
  <si>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</si>
  <si>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</si>
  <si>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</si>
  <si>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</si>
  <si>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</si>
  <si>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</si>
  <si>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</si>
  <si>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</si>
  <si>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</si>
  <si>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</si>
  <si>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</si>
  <si>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</si>
  <si>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</si>
  <si>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</si>
  <si>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</si>
  <si>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</si>
  <si>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</si>
  <si>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</si>
  <si>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</si>
  <si>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</si>
  <si>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</si>
  <si>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</si>
  <si>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</si>
  <si>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</si>
  <si>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</si>
  <si>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</si>
  <si>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</si>
  <si>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</si>
  <si>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</si>
  <si>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</si>
  <si>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</si>
  <si>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</si>
  <si>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</si>
  <si>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</si>
  <si>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</si>
  <si>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</si>
  <si>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</si>
  <si>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</si>
  <si>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</si>
  <si>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</si>
  <si>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</si>
  <si>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</si>
  <si>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</si>
  <si>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</si>
  <si>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</si>
  <si>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</si>
  <si>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</si>
  <si>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</si>
  <si>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</si>
  <si>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</si>
  <si>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</si>
  <si>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</si>
  <si>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</si>
  <si>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</si>
  <si>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</si>
  <si>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</si>
  <si>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</si>
  <si>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</si>
  <si>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</si>
  <si>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</si>
  <si>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</si>
  <si>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</si>
  <si>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</si>
  <si>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</si>
  <si>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</si>
  <si>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</si>
  <si>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</si>
  <si>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</si>
  <si>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</si>
  <si>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</si>
  <si>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</si>
  <si>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</si>
  <si>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</si>
  <si>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</si>
  <si>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</si>
  <si>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</si>
  <si>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</si>
  <si>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</si>
  <si>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</si>
  <si>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</si>
  <si>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</si>
  <si>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</si>
  <si>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</si>
  <si>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</si>
  <si>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</si>
  <si>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</si>
  <si>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</si>
  <si>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</si>
  <si>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</si>
  <si>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</si>
  <si>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</si>
  <si>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</si>
  <si>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</si>
  <si>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</si>
  <si>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</si>
  <si>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</si>
  <si>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</si>
  <si>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</si>
  <si>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</si>
  <si>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</si>
  <si>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</si>
  <si>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</si>
  <si>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</si>
  <si>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</si>
  <si>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</si>
  <si>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</si>
  <si>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</si>
  <si>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</si>
  <si>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</si>
  <si>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</si>
  <si>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</si>
  <si>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</si>
  <si>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</si>
  <si>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</si>
  <si>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</si>
  <si>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</si>
  <si>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</si>
  <si>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</si>
  <si>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</si>
  <si>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</si>
  <si>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</si>
  <si>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</si>
  <si>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</si>
  <si>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</si>
  <si>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</si>
  <si>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</si>
  <si>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</si>
  <si>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</si>
  <si>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</si>
  <si>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</si>
  <si>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</si>
  <si>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</si>
  <si>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</si>
  <si>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</si>
  <si>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</si>
  <si>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</si>
  <si>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</si>
  <si>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</si>
  <si>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</si>
  <si>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</si>
  <si>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</si>
  <si>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</si>
  <si>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</si>
  <si>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</si>
  <si>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</si>
  <si>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</si>
  <si>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</si>
  <si>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</si>
  <si>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</si>
  <si>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</si>
  <si>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</si>
  <si>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</si>
  <si>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</si>
  <si>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</si>
  <si>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</si>
  <si>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</si>
  <si>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</si>
  <si>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</si>
  <si>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</si>
  <si>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</si>
  <si>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</si>
  <si>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</si>
  <si>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</si>
  <si>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</si>
  <si>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</si>
  <si>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</si>
  <si>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</si>
  <si>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</si>
  <si>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</si>
  <si>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</si>
  <si>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</si>
  <si>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</si>
  <si>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</si>
  <si>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</si>
  <si>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</si>
  <si>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</si>
  <si>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</si>
  <si>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</si>
  <si>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</si>
  <si>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</si>
  <si>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</si>
  <si>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</si>
  <si>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</si>
  <si>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</si>
  <si>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</si>
  <si>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</si>
  <si>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</si>
  <si>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</si>
  <si>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</si>
  <si>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</si>
  <si>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</si>
  <si>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</si>
  <si>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</si>
  <si>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</si>
  <si>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</si>
  <si>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</si>
  <si>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</si>
  <si>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</si>
  <si>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</si>
  <si>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</si>
  <si>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</si>
  <si>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</si>
  <si>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</si>
  <si>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</si>
  <si>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</si>
  <si>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</si>
  <si>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</si>
  <si>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</si>
  <si>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</si>
  <si>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</si>
  <si>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</si>
  <si>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</si>
  <si>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</si>
  <si>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</si>
  <si>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</si>
  <si>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</si>
  <si>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</si>
  <si>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</si>
  <si>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</si>
  <si>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</si>
  <si>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</si>
  <si>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</si>
  <si>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</si>
  <si>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</si>
  <si>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</si>
  <si>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</si>
  <si>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</si>
  <si>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</si>
  <si>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</si>
  <si>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</si>
  <si>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</si>
  <si>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</si>
  <si>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</si>
  <si>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</si>
  <si>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</si>
  <si>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</si>
  <si>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</si>
  <si>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</si>
  <si>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</si>
  <si>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</si>
  <si>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</si>
  <si>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</si>
  <si>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</si>
  <si>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</si>
  <si>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</si>
  <si>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</si>
  <si>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</si>
  <si>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</si>
  <si>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</si>
  <si>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</si>
  <si>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</si>
  <si>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</si>
  <si>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</si>
  <si>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</si>
  <si>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</si>
  <si>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</si>
  <si>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</si>
  <si>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</si>
  <si>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</si>
  <si>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</si>
  <si>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</si>
  <si>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</si>
  <si>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</si>
  <si>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</si>
  <si>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</si>
  <si>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</si>
  <si>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</si>
  <si>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</si>
  <si>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</si>
  <si>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</si>
  <si>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</si>
  <si>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</si>
  <si>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</si>
  <si>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</si>
  <si>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</si>
  <si>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</si>
  <si>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</si>
  <si>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</si>
  <si>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</si>
  <si>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</si>
  <si>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</si>
  <si>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</si>
  <si>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</si>
  <si>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</si>
  <si>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</si>
  <si>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</si>
  <si>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</si>
  <si>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</si>
  <si>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</si>
  <si>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</si>
  <si>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</si>
  <si>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</si>
  <si>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</si>
  <si>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</si>
  <si>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</si>
  <si>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</si>
  <si>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</si>
  <si>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</si>
  <si>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</si>
  <si>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</si>
  <si>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</si>
  <si>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</si>
  <si>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</si>
  <si>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</si>
  <si>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</si>
  <si>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</si>
  <si>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</si>
  <si>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</si>
  <si>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</si>
  <si>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</si>
  <si>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</si>
  <si>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</si>
  <si>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</si>
  <si>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</si>
  <si>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</si>
  <si>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</si>
  <si>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</si>
  <si>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</si>
  <si>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</si>
  <si>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</si>
  <si>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</si>
  <si>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</si>
  <si>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</si>
  <si>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</si>
  <si>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</si>
  <si>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</si>
  <si>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</si>
  <si>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</si>
  <si>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</si>
  <si>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</si>
  <si>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</si>
  <si>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</si>
  <si>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</si>
  <si>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</si>
  <si>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</si>
  <si>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</si>
  <si>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</si>
  <si>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</si>
  <si>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</si>
  <si>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</si>
  <si>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</si>
  <si>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</si>
  <si>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</si>
  <si>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</si>
  <si>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</si>
  <si>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</si>
  <si>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</si>
  <si>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</si>
  <si>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</si>
  <si>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</si>
  <si>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</si>
  <si>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</si>
  <si>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</si>
  <si>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</si>
  <si>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</si>
  <si>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</si>
  <si>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</si>
  <si>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</si>
  <si>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</si>
  <si>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</si>
  <si>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</si>
  <si>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</si>
  <si>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</si>
  <si>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</si>
  <si>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</si>
  <si>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</si>
  <si>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</si>
  <si>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</si>
  <si>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</si>
  <si>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</si>
  <si>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</si>
  <si>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</si>
  <si>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</si>
  <si>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</si>
  <si>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</si>
  <si>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</si>
  <si>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</si>
  <si>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</si>
  <si>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</si>
  <si>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</si>
  <si>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</si>
  <si>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</si>
  <si>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</si>
  <si>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</si>
  <si>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</si>
  <si>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</si>
  <si>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</si>
  <si>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</si>
  <si>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</si>
  <si>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</si>
  <si>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</si>
  <si>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</si>
  <si>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</si>
  <si>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</si>
  <si>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</si>
  <si>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</si>
  <si>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</si>
  <si>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</si>
  <si>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</si>
  <si>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</si>
  <si>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</si>
  <si>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</si>
  <si>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</si>
  <si>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</si>
  <si>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</si>
  <si>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</si>
  <si>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</si>
  <si>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</si>
  <si>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</si>
  <si>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</si>
  <si>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</si>
  <si>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</si>
  <si>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</si>
  <si>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</si>
  <si>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</si>
  <si>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</si>
  <si>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</si>
  <si>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</si>
  <si>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</si>
  <si>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</si>
  <si>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</si>
  <si>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</si>
  <si>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</si>
  <si>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</si>
  <si>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</si>
  <si>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</si>
  <si>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</si>
  <si>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</si>
  <si>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</si>
  <si>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</si>
  <si>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</si>
  <si>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</si>
  <si>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</si>
  <si>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</si>
  <si>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</si>
  <si>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</si>
  <si>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</si>
  <si>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</si>
  <si>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</si>
  <si>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</si>
  <si>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</si>
  <si>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</si>
  <si>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</si>
  <si>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</si>
  <si>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</si>
  <si>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</si>
  <si>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</si>
  <si>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</si>
  <si>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</si>
  <si>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</si>
  <si>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</si>
  <si>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</si>
  <si>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</si>
  <si>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</si>
  <si>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</si>
  <si>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</si>
  <si>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</si>
  <si>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</si>
  <si>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</si>
  <si>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</si>
  <si>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</si>
  <si>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</si>
  <si>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</si>
  <si>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</si>
  <si>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</si>
  <si>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</si>
  <si>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</si>
  <si>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</si>
  <si>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</si>
  <si>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</si>
  <si>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</si>
  <si>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</si>
  <si>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</si>
  <si>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</si>
  <si>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</si>
  <si>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</si>
  <si>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</si>
  <si>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</si>
  <si>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</si>
  <si>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</si>
  <si>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</si>
  <si>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</si>
  <si>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</si>
  <si>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</si>
  <si>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</si>
  <si>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</si>
  <si>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</si>
  <si>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</si>
  <si>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</si>
  <si>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</si>
  <si>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</si>
  <si>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</si>
  <si>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</si>
  <si>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</si>
  <si>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</si>
  <si>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</si>
  <si>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</si>
  <si>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</si>
  <si>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</si>
  <si>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</si>
  <si>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</si>
  <si>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</si>
  <si>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</si>
  <si>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</si>
  <si>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</si>
  <si>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</si>
  <si>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</si>
  <si>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</si>
  <si>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</si>
  <si>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</si>
  <si>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</si>
  <si>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</si>
  <si>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</si>
  <si>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</si>
  <si>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</si>
  <si>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</si>
  <si>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</si>
  <si>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</si>
  <si>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</si>
  <si>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</si>
  <si>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</si>
  <si>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</si>
  <si>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</si>
  <si>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</si>
  <si>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</si>
  <si>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</si>
  <si>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</si>
  <si>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</si>
  <si>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</si>
  <si>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</si>
  <si>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</si>
  <si>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</si>
  <si>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</si>
  <si>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</si>
  <si>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</si>
  <si>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</si>
  <si>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</si>
  <si>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</si>
  <si>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</si>
  <si>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</si>
  <si>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</si>
  <si>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</si>
  <si>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</si>
  <si>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</si>
  <si>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</si>
  <si>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</si>
  <si>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</si>
  <si>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</si>
  <si>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</si>
  <si>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</si>
  <si>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</si>
  <si>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</si>
  <si>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</si>
  <si>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</si>
  <si>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</si>
  <si>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</si>
  <si>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</si>
  <si>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</si>
  <si>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</si>
  <si>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</si>
  <si>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</si>
  <si>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</si>
  <si>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</si>
  <si>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</si>
  <si>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</si>
  <si>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</si>
  <si>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</si>
  <si>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</si>
  <si>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</si>
  <si>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</si>
  <si>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</si>
  <si>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</si>
  <si>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</si>
  <si>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</si>
  <si>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</si>
  <si>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</si>
  <si>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</si>
  <si>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</si>
  <si>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</si>
  <si>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</si>
  <si>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</si>
  <si>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</si>
  <si>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</si>
  <si>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</si>
  <si>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</si>
  <si>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</si>
  <si>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</si>
  <si>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</si>
  <si>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</si>
  <si>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</si>
  <si>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</si>
  <si>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</si>
  <si>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</si>
  <si>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</si>
  <si>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</si>
  <si>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</si>
  <si>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</si>
  <si>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</si>
  <si>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</si>
  <si>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</si>
  <si>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</si>
  <si>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</si>
  <si>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</si>
  <si>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</si>
  <si>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</si>
  <si>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</si>
  <si>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</si>
  <si>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</si>
  <si>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</si>
  <si>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</si>
  <si>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</si>
  <si>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</si>
  <si>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</si>
  <si>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</si>
  <si>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</si>
  <si>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</si>
  <si>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</si>
  <si>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</si>
  <si>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</si>
  <si>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</si>
  <si>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</si>
  <si>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</si>
  <si>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</si>
  <si>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</si>
  <si>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</si>
  <si>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</si>
  <si>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</si>
  <si>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</si>
  <si>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</si>
  <si>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</si>
  <si>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</si>
  <si>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</si>
  <si>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</si>
  <si>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</si>
  <si>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</si>
  <si>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</si>
  <si>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</si>
  <si>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</si>
  <si>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</si>
  <si>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</si>
  <si>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</si>
  <si>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</si>
  <si>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</si>
  <si>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</si>
  <si>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</si>
  <si>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</si>
  <si>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</si>
  <si>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</si>
  <si>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</si>
  <si>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</si>
  <si>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</si>
  <si>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</si>
  <si>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</si>
  <si>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</si>
  <si>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</si>
  <si>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</si>
  <si>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</si>
  <si>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</si>
  <si>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</si>
  <si>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</si>
  <si>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</si>
  <si>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</si>
  <si>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</si>
  <si>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</si>
  <si>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</si>
  <si>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</si>
  <si>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</si>
  <si>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</si>
  <si>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</si>
  <si>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</si>
  <si>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</si>
  <si>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</si>
  <si>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</si>
  <si>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</si>
  <si>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</si>
  <si>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</si>
  <si>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</si>
  <si>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</si>
  <si>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</si>
  <si>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</si>
  <si>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</si>
  <si>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</si>
  <si>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</si>
  <si>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</si>
  <si>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</si>
  <si>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</si>
  <si>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</si>
  <si>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</si>
  <si>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</si>
  <si>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</si>
  <si>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</si>
  <si>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</si>
  <si>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</si>
  <si>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</si>
  <si>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</si>
  <si>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</si>
  <si>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</si>
  <si>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</si>
  <si>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</si>
  <si>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</si>
  <si>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</si>
  <si>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</si>
  <si>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</si>
  <si>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</si>
  <si>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</si>
  <si>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</si>
  <si>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</si>
  <si>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</si>
  <si>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</si>
  <si>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</si>
  <si>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</si>
  <si>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</si>
  <si>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</si>
  <si>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</si>
  <si>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</si>
  <si>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</si>
  <si>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</si>
  <si>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</si>
  <si>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</si>
  <si>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</si>
  <si>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</si>
  <si>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</si>
  <si>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</si>
  <si>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</si>
  <si>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</si>
  <si>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</si>
  <si>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</si>
  <si>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</si>
  <si>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</si>
  <si>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</si>
  <si>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</si>
  <si>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</si>
  <si>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</si>
  <si>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</si>
  <si>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</si>
  <si>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</si>
  <si>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</si>
  <si>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</si>
  <si>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</si>
  <si>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</si>
  <si>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</si>
  <si>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</si>
  <si>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</si>
  <si>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</si>
  <si>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</si>
  <si>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</si>
  <si>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</si>
  <si>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</si>
  <si>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</si>
  <si>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</si>
  <si>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</si>
  <si>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</si>
  <si>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</si>
  <si>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</si>
  <si>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</si>
  <si>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</si>
  <si>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</si>
  <si>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</si>
  <si>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</si>
  <si>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</si>
  <si>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</si>
  <si>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</si>
  <si>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</si>
  <si>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</si>
  <si>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</si>
  <si>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</si>
  <si>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</si>
  <si>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</si>
  <si>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</si>
  <si>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</si>
  <si>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</si>
  <si>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</si>
  <si>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</si>
  <si>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</si>
  <si>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</si>
  <si>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</si>
  <si>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</si>
  <si>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</si>
  <si>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</si>
  <si>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</si>
  <si>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</si>
  <si>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</si>
  <si>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</si>
  <si>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</si>
  <si>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</si>
  <si>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</si>
  <si>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</si>
  <si>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</si>
  <si>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</si>
  <si>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</si>
  <si>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</si>
  <si>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</si>
  <si>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</si>
  <si>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</si>
  <si>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</si>
  <si>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</si>
  <si>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</si>
  <si>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</si>
  <si>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</si>
  <si>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</si>
  <si>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</si>
  <si>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</si>
  <si>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</si>
  <si>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</si>
  <si>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</si>
  <si>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</si>
  <si>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</si>
  <si>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</si>
  <si>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</si>
  <si>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</si>
  <si>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</si>
  <si>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</si>
  <si>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</si>
  <si>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</si>
  <si>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</si>
  <si>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</si>
  <si>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</si>
  <si>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</si>
  <si>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</si>
  <si>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</si>
  <si>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</si>
  <si>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</si>
  <si>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</si>
  <si>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</si>
  <si>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</si>
  <si>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</si>
  <si>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</si>
  <si>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</si>
  <si>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</si>
  <si>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</si>
  <si>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</si>
  <si>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</si>
  <si>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</si>
  <si>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</si>
  <si>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</si>
  <si>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</si>
  <si>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</si>
  <si>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</si>
  <si>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</si>
  <si>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</si>
  <si>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</si>
  <si>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</si>
  <si>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</si>
  <si>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</si>
  <si>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</si>
  <si>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</si>
  <si>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</si>
  <si>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</si>
  <si>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</si>
  <si>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</si>
  <si>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</si>
  <si>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</si>
  <si>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</si>
  <si>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</si>
  <si>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</si>
  <si>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</si>
  <si>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</si>
  <si>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</si>
  <si>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</si>
  <si>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</si>
  <si>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</si>
  <si>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</si>
  <si>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</si>
  <si>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</si>
  <si>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</si>
  <si>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</si>
  <si>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</si>
  <si>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</si>
  <si>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</si>
  <si>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</si>
  <si>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</si>
  <si>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</si>
  <si>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</si>
  <si>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</si>
  <si>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</si>
  <si>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</si>
  <si>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</si>
  <si>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</si>
  <si>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</si>
  <si>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</si>
  <si>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</si>
  <si>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</si>
  <si>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</si>
  <si>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</si>
  <si>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</si>
  <si>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</si>
  <si>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</si>
  <si>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</si>
  <si>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</si>
  <si>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</si>
  <si>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</si>
  <si>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</si>
  <si>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</si>
  <si>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</si>
  <si>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</si>
  <si>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</si>
  <si>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</si>
  <si>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</si>
  <si>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</si>
  <si>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</si>
  <si>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</si>
  <si>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</si>
  <si>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</si>
  <si>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</si>
  <si>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</si>
  <si>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</si>
  <si>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</si>
  <si>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</si>
  <si>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</si>
  <si>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</si>
  <si>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</si>
  <si>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</si>
  <si>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</si>
  <si>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</si>
  <si>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</si>
  <si>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</si>
  <si>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</si>
  <si>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</si>
  <si>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</si>
  <si>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</si>
  <si>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</si>
  <si>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</si>
  <si>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</si>
  <si>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</si>
  <si>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</si>
  <si>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</si>
  <si>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</si>
  <si>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</si>
  <si>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</si>
  <si>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</si>
  <si>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</si>
  <si>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</si>
  <si>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</si>
  <si>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</si>
  <si>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</si>
  <si>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</si>
  <si>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</si>
  <si>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</si>
  <si>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</si>
  <si>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</si>
  <si>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</si>
  <si>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</si>
  <si>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</si>
  <si>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</si>
  <si>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</si>
  <si>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</si>
  <si>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</si>
  <si>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</si>
  <si>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</si>
  <si>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</si>
  <si>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</si>
  <si>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</si>
  <si>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</si>
  <si>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</si>
  <si>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</si>
  <si>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</si>
  <si>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</si>
  <si>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</si>
  <si>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</si>
  <si>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</si>
  <si>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</si>
  <si>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</si>
  <si>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</si>
  <si>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</si>
  <si>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</si>
  <si>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</si>
  <si>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</si>
  <si>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</si>
  <si>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</si>
  <si>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</si>
  <si>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</si>
  <si>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</si>
  <si>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</si>
  <si>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</si>
  <si>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</si>
  <si>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</si>
  <si>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</si>
  <si>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</si>
  <si>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</si>
  <si>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</si>
  <si>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</si>
  <si>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</si>
  <si>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</si>
  <si>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</si>
  <si>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</si>
  <si>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</si>
  <si>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</si>
  <si>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</si>
  <si>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</si>
  <si>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</si>
  <si>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</si>
  <si>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</si>
  <si>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</si>
  <si>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</si>
  <si>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</si>
  <si>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</si>
  <si>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</si>
  <si>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</si>
  <si>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</si>
  <si>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</si>
  <si>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</si>
  <si>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</si>
  <si>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</si>
  <si>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</si>
  <si>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</si>
  <si>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</si>
  <si>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</si>
  <si>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</si>
  <si>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</si>
  <si>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</si>
  <si>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</si>
  <si>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</si>
  <si>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</si>
  <si>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</si>
  <si>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</si>
  <si>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</si>
  <si>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</si>
  <si>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</si>
  <si>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</si>
  <si>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</si>
  <si>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</si>
  <si>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</si>
  <si>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</si>
  <si>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</si>
  <si>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</si>
  <si>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</si>
  <si>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</si>
  <si>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</si>
  <si>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</si>
  <si>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</si>
  <si>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</si>
  <si>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</si>
  <si>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</si>
  <si>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</si>
  <si>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</si>
  <si>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</si>
  <si>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</si>
  <si>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</si>
  <si>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</si>
  <si>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</si>
  <si>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</si>
  <si>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</si>
  <si>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</si>
  <si>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</si>
  <si>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</si>
  <si>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</si>
  <si>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</si>
  <si>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</si>
  <si>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</si>
  <si>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</si>
  <si>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</si>
  <si>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</si>
  <si>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</si>
  <si>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</si>
  <si>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</si>
  <si>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</si>
  <si>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</si>
  <si>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</si>
  <si>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</si>
  <si>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</si>
  <si>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</si>
  <si>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</si>
  <si>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</si>
  <si>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</si>
  <si>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</si>
  <si>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</si>
  <si>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</si>
  <si>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</si>
  <si>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</si>
  <si>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</si>
  <si>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</si>
  <si>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</si>
  <si>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</si>
  <si>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</si>
  <si>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</si>
  <si>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</si>
  <si>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</si>
  <si>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</si>
  <si>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</si>
  <si>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</si>
  <si>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</si>
  <si>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</si>
  <si>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</si>
  <si>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</si>
  <si>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</si>
  <si>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</si>
  <si>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</si>
  <si>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</si>
  <si>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</si>
  <si>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</si>
  <si>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</si>
  <si>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</si>
  <si>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</si>
  <si>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</si>
  <si>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</si>
  <si>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</si>
  <si>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</si>
  <si>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</si>
  <si>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</si>
  <si>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</si>
  <si>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</si>
  <si>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</si>
  <si>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</si>
  <si>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</si>
  <si>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</si>
  <si>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</si>
  <si>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</si>
  <si>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</si>
  <si>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</si>
  <si>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</si>
  <si>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</si>
  <si>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</si>
  <si>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</si>
  <si>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</si>
  <si>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</si>
  <si>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</si>
  <si>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</si>
  <si>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</si>
  <si>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</si>
  <si>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</si>
  <si>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</si>
  <si>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</si>
  <si>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</si>
  <si>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</si>
  <si>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</si>
  <si>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</si>
  <si>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</si>
  <si>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</si>
  <si>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</si>
  <si>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</si>
  <si>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</si>
  <si>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</si>
  <si>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</si>
  <si>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</si>
  <si>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</si>
  <si>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</si>
  <si>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</si>
  <si>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</si>
  <si>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</si>
  <si>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</si>
  <si>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</si>
  <si>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</si>
  <si>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</si>
  <si>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</si>
  <si>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</si>
  <si>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</si>
  <si>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</si>
  <si>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</si>
  <si>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</si>
  <si>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</si>
  <si>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</si>
  <si>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</si>
  <si>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</si>
  <si>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</si>
  <si>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</si>
  <si>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</si>
  <si>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</si>
  <si>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</si>
  <si>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</si>
  <si>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</si>
  <si>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</si>
  <si>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</si>
  <si>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</si>
  <si>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</si>
  <si>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</si>
  <si>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</si>
  <si>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</si>
  <si>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</si>
  <si>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</si>
  <si>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</si>
  <si>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</si>
  <si>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</si>
  <si>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</si>
  <si>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</si>
  <si>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</si>
  <si>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</si>
  <si>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</si>
  <si>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</si>
  <si>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</si>
  <si>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</si>
  <si>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</si>
  <si>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</si>
  <si>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</si>
  <si>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</si>
  <si>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</si>
  <si>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</si>
  <si>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</si>
  <si>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</si>
  <si>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</si>
  <si>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</si>
  <si>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</si>
  <si>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</si>
  <si>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</si>
  <si>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</si>
  <si>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</si>
  <si>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</si>
  <si>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</si>
  <si>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</si>
  <si>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</si>
  <si>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</si>
  <si>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</si>
  <si>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</si>
  <si>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</si>
  <si>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</si>
  <si>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</si>
  <si>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</si>
  <si>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</si>
  <si>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</si>
  <si>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</si>
  <si>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</si>
  <si>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</si>
  <si>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</si>
  <si>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</si>
  <si>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</si>
  <si>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</si>
  <si>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</si>
  <si>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</si>
  <si>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</si>
  <si>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</si>
  <si>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</si>
  <si>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</si>
  <si>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</si>
  <si>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</si>
  <si>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</si>
  <si>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</si>
  <si>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</si>
  <si>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</si>
  <si>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</si>
  <si>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</si>
  <si>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</si>
  <si>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</si>
  <si>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</si>
  <si>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</si>
  <si>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</si>
  <si>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</si>
  <si>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</si>
  <si>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</si>
  <si>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</si>
  <si>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</si>
  <si>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</si>
  <si>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</si>
  <si>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</si>
  <si>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</si>
  <si>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</si>
  <si>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</si>
  <si>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</si>
  <si>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</si>
  <si>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</si>
  <si>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</si>
  <si>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</si>
  <si>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</si>
  <si>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</si>
  <si>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</si>
  <si>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</si>
  <si>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</si>
  <si>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</si>
  <si>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</si>
  <si>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</si>
  <si>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</si>
  <si>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</si>
  <si>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</si>
  <si>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</si>
  <si>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</si>
  <si>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</si>
  <si>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</si>
  <si>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</si>
  <si>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</si>
  <si>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</si>
  <si>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</si>
  <si>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</si>
  <si>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</si>
  <si>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</si>
  <si>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</si>
  <si>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</si>
  <si>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</si>
  <si>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</si>
  <si>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</si>
  <si>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</si>
  <si>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</si>
  <si>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</si>
  <si>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</si>
  <si>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</si>
  <si>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</si>
  <si>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</si>
  <si>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</si>
  <si>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</si>
  <si>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</si>
  <si>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</si>
  <si>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</si>
  <si>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</si>
  <si>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</si>
  <si>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</si>
  <si>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</si>
  <si>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</si>
  <si>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</si>
  <si>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</si>
  <si>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</si>
  <si>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</si>
  <si>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</si>
  <si>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</si>
  <si>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</si>
  <si>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</si>
  <si>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</si>
  <si>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</si>
  <si>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</si>
  <si>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</si>
  <si>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</si>
  <si>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</si>
  <si>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</si>
  <si>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</si>
  <si>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</si>
  <si>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</si>
  <si>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</si>
  <si>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</si>
  <si>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</si>
  <si>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</si>
  <si>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</si>
  <si>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</si>
  <si>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</si>
  <si>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</si>
  <si>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</si>
  <si>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</si>
  <si>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</si>
  <si>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</si>
  <si>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</si>
  <si>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</si>
  <si>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</si>
  <si>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</si>
  <si>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</si>
  <si>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</si>
  <si>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</si>
  <si>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</si>
  <si>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</si>
  <si>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</si>
  <si>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</si>
  <si>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</si>
  <si>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</si>
  <si>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</si>
  <si>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</si>
  <si>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</si>
  <si>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</si>
  <si>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</si>
  <si>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</si>
  <si>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</si>
  <si>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</si>
  <si>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</si>
  <si>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</si>
  <si>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</si>
  <si>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</si>
  <si>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</si>
  <si>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</si>
  <si>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</si>
  <si>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</si>
  <si>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</si>
  <si>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</si>
  <si>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</si>
  <si>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</si>
  <si>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</si>
  <si>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</si>
  <si>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</si>
  <si>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</si>
  <si>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</si>
  <si>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</si>
  <si>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</si>
  <si>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</si>
  <si>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</si>
  <si>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</si>
  <si>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</si>
  <si>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</si>
  <si>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</si>
  <si>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</si>
  <si>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</si>
  <si>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</si>
  <si>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</si>
  <si>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</si>
  <si>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</si>
  <si>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</si>
  <si>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</si>
  <si>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</si>
  <si>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</si>
  <si>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</si>
  <si>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</si>
  <si>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</si>
  <si>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</si>
  <si>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</si>
  <si>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</si>
  <si>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</si>
  <si>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</si>
  <si>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</si>
  <si>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</si>
  <si>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</si>
  <si>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</si>
  <si>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</si>
  <si>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</si>
  <si>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</si>
  <si>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</si>
  <si>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</si>
  <si>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</si>
  <si>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</si>
  <si>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</si>
  <si>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</si>
  <si>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</si>
  <si>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</si>
  <si>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</si>
  <si>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</si>
  <si>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</si>
  <si>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</si>
  <si>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</si>
  <si>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</si>
  <si>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</si>
  <si>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</si>
  <si>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</si>
  <si>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</si>
  <si>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</si>
  <si>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</si>
  <si>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</si>
  <si>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</si>
  <si>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</si>
  <si>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</si>
  <si>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</si>
  <si>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</si>
  <si>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</si>
  <si>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</si>
  <si>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</si>
  <si>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</si>
  <si>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</si>
  <si>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</si>
  <si>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</si>
  <si>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</si>
  <si>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</si>
  <si>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</si>
  <si>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</si>
  <si>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</si>
  <si>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</si>
  <si>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</si>
  <si>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</si>
  <si>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</si>
  <si>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</si>
  <si>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</si>
  <si>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</si>
  <si>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</si>
  <si>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</si>
  <si>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</si>
  <si>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</si>
  <si>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</si>
  <si>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</si>
  <si>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</si>
  <si>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</si>
  <si>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</si>
  <si>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</si>
  <si>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</si>
  <si>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</si>
  <si>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</si>
  <si>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</si>
  <si>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</si>
  <si>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</si>
  <si>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</si>
  <si>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</si>
  <si>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</si>
  <si>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</si>
  <si>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</si>
  <si>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</si>
  <si>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</si>
  <si>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</si>
  <si>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</si>
  <si>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</si>
  <si>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</si>
  <si>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</si>
  <si>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</si>
  <si>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</si>
  <si>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</si>
  <si>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</si>
  <si>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</si>
  <si>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</si>
  <si>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</si>
  <si>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</si>
  <si>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</si>
  <si>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</si>
  <si>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</si>
  <si>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</si>
  <si>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</si>
  <si>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</si>
  <si>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</si>
  <si>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</si>
  <si>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</si>
  <si>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</si>
  <si>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</si>
  <si>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</si>
  <si>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</si>
  <si>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</si>
  <si>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</si>
  <si>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</si>
  <si>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</si>
  <si>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</si>
  <si>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</si>
  <si>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</si>
  <si>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</si>
  <si>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</si>
  <si>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</si>
  <si>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</si>
  <si>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</si>
  <si>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</si>
  <si>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</si>
  <si>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</si>
  <si>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</si>
  <si>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</si>
  <si>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</si>
  <si>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</si>
  <si>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</si>
  <si>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</si>
  <si>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</si>
  <si>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</si>
  <si>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</si>
  <si>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</si>
  <si>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</si>
  <si>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</si>
  <si>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</si>
  <si>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</si>
  <si>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</si>
  <si>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</si>
  <si>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</si>
  <si>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</si>
  <si>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</si>
  <si>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</si>
  <si>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</si>
  <si>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</si>
  <si>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</si>
  <si>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</si>
  <si>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</si>
  <si>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</si>
  <si>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</si>
  <si>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</si>
  <si>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</si>
  <si>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</si>
  <si>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</si>
  <si>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</si>
  <si>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</si>
  <si>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</si>
  <si>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</si>
  <si>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</si>
  <si>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</si>
  <si>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</si>
  <si>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</si>
  <si>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</si>
  <si>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</si>
  <si>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</si>
  <si>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</si>
  <si>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</si>
  <si>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</si>
  <si>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</si>
  <si>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</si>
  <si>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</si>
  <si>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</si>
  <si>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</si>
  <si>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</si>
  <si>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</si>
  <si>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</si>
  <si>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</si>
  <si>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</si>
  <si>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</si>
  <si>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</si>
  <si>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</si>
  <si>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</si>
  <si>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</si>
  <si>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</si>
  <si>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</si>
  <si>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</si>
  <si>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</si>
  <si>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</si>
  <si>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</si>
  <si>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</si>
  <si>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</si>
  <si>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</si>
  <si>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</si>
  <si>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</si>
  <si>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</si>
  <si>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</si>
  <si>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</si>
  <si>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</si>
  <si>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</si>
  <si>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</si>
  <si>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</si>
  <si>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</si>
  <si>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</si>
  <si>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</si>
  <si>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</si>
  <si>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</si>
  <si>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</si>
  <si>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</si>
  <si>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</si>
  <si>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</si>
  <si>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</si>
  <si>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</si>
  <si>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</si>
  <si>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</si>
  <si>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</si>
  <si>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</si>
  <si>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</si>
  <si>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</si>
  <si>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</si>
  <si>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</si>
  <si>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</si>
  <si>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</si>
  <si>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</si>
  <si>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</si>
  <si>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</si>
  <si>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</si>
  <si>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</si>
  <si>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</si>
  <si>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</si>
  <si>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</si>
  <si>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</si>
  <si>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</si>
  <si>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</si>
  <si>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</si>
  <si>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</si>
  <si>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</si>
  <si>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</si>
  <si>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</si>
  <si>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</si>
  <si>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</si>
  <si>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</si>
  <si>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</si>
  <si>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</si>
  <si>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</si>
  <si>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</si>
  <si>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</si>
  <si>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</si>
  <si>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</si>
  <si>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</si>
  <si>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</si>
  <si>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</si>
  <si>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</si>
  <si>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</si>
  <si>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</si>
  <si>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</si>
  <si>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</si>
  <si>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</si>
  <si>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</si>
  <si>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</si>
  <si>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</si>
  <si>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</si>
  <si>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</si>
  <si>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</si>
  <si>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</si>
  <si>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</si>
  <si>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</si>
  <si>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</si>
  <si>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</si>
  <si>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</si>
  <si>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</si>
  <si>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</si>
  <si>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</si>
  <si>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</si>
  <si>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</si>
  <si>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</si>
  <si>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</si>
  <si>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</si>
  <si>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</si>
  <si>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</si>
  <si>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</si>
  <si>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</si>
  <si>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</si>
  <si>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</si>
  <si>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</si>
  <si>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</si>
  <si>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</si>
  <si>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</si>
  <si>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</si>
  <si>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</si>
  <si>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</si>
  <si>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</si>
  <si>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</si>
  <si>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</si>
  <si>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</si>
  <si>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</si>
  <si>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</si>
  <si>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</si>
  <si>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</si>
  <si>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</si>
  <si>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</si>
  <si>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</si>
  <si>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</si>
  <si>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</si>
  <si>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</si>
  <si>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</si>
  <si>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</si>
  <si>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</si>
  <si>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</si>
  <si>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</si>
  <si>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</si>
  <si>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</si>
  <si>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</si>
  <si>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</si>
  <si>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</si>
  <si>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</si>
  <si>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</si>
  <si>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</si>
  <si>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</si>
  <si>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</si>
  <si>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</si>
  <si>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</si>
  <si>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</si>
  <si>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</si>
  <si>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</si>
  <si>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</si>
  <si>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</si>
  <si>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</si>
  <si>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</si>
  <si>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</si>
  <si>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</si>
  <si>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</si>
  <si>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</si>
  <si>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</si>
  <si>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</si>
  <si>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</si>
  <si>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</si>
  <si>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</si>
  <si>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</si>
  <si>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</si>
  <si>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</si>
  <si>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</si>
  <si>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</si>
  <si>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</si>
  <si>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</si>
  <si>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</si>
  <si>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</si>
  <si>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</si>
  <si>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</si>
  <si>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</si>
  <si>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</si>
  <si>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</si>
  <si>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</si>
  <si>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</si>
  <si>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</si>
  <si>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</si>
  <si>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</si>
  <si>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</si>
  <si>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</si>
  <si>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</si>
  <si>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</si>
  <si>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</si>
  <si>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</si>
  <si>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</si>
  <si>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</si>
  <si>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</si>
  <si>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</si>
  <si>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</si>
  <si>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</si>
  <si>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</si>
  <si>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</si>
  <si>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</si>
  <si>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</si>
  <si>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</si>
  <si>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</si>
  <si>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</si>
  <si>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</si>
  <si>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</si>
  <si>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</si>
  <si>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</si>
  <si>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</si>
  <si>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</si>
  <si>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</si>
  <si>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</si>
  <si>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</si>
  <si>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</si>
  <si>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</si>
  <si>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</si>
  <si>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</si>
  <si>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</si>
  <si>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</si>
  <si>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</si>
  <si>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</si>
  <si>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</si>
  <si>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</si>
  <si>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</si>
  <si>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</si>
  <si>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</si>
  <si>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</si>
  <si>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</si>
  <si>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</si>
  <si>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</si>
  <si>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</si>
  <si>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</si>
  <si>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</si>
  <si>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</si>
  <si>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</si>
  <si>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</si>
  <si>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</si>
  <si>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</si>
  <si>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</si>
  <si>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</si>
  <si>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</si>
  <si>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</si>
  <si>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</si>
  <si>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</si>
  <si>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</si>
  <si>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</si>
  <si>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</si>
  <si>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</si>
  <si>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</si>
  <si>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</si>
  <si>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</si>
  <si>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</si>
  <si>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</si>
  <si>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</si>
  <si>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</si>
  <si>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</si>
  <si>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</si>
  <si>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</si>
  <si>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</si>
  <si>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</si>
  <si>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</si>
  <si>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</si>
  <si>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</si>
  <si>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</si>
  <si>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</si>
  <si>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</si>
  <si>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</si>
  <si>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</si>
  <si>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</si>
  <si>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</si>
  <si>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</si>
  <si>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</si>
  <si>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</si>
  <si>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</si>
  <si>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</si>
  <si>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</si>
  <si>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</si>
  <si>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</si>
  <si>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</si>
  <si>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</si>
  <si>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</si>
  <si>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</si>
  <si>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</si>
  <si>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</si>
  <si>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</si>
  <si>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</si>
  <si>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</si>
  <si>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</si>
  <si>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</si>
  <si>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</si>
  <si>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</si>
  <si>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</si>
  <si>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</si>
  <si>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</si>
  <si>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</si>
  <si>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</si>
  <si>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</si>
  <si>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</si>
  <si>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</si>
  <si>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</si>
  <si>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</si>
  <si>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</si>
  <si>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</si>
  <si>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</si>
  <si>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</si>
  <si>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</si>
  <si>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</si>
  <si>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</si>
  <si>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</si>
  <si>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</si>
  <si>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</si>
  <si>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</si>
  <si>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</si>
  <si>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</si>
  <si>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</si>
  <si>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</si>
  <si>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</si>
  <si>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</si>
  <si>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</si>
  <si>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</si>
  <si>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</si>
  <si>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</si>
  <si>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</si>
  <si>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</si>
  <si>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</si>
  <si>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</si>
  <si>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</si>
  <si>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</si>
  <si>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</si>
  <si>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</si>
  <si>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</si>
  <si>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</si>
  <si>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</si>
  <si>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</si>
  <si>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</si>
  <si>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</si>
  <si>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</si>
  <si>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</si>
  <si>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</si>
  <si>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</si>
  <si>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</si>
  <si>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</si>
  <si>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</si>
  <si>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</si>
  <si>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</si>
  <si>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</si>
  <si>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</si>
  <si>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</si>
  <si>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</si>
  <si>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</si>
  <si>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</si>
  <si>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</si>
  <si>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</si>
  <si>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</si>
  <si>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</si>
  <si>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</si>
  <si>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</si>
  <si>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</si>
  <si>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</si>
  <si>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</si>
  <si>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</si>
  <si>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</si>
  <si>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</si>
  <si>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</si>
  <si>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</si>
  <si>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</si>
  <si>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</si>
  <si>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</si>
  <si>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</si>
  <si>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</si>
  <si>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</si>
  <si>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</si>
  <si>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</si>
  <si>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</si>
  <si>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</si>
  <si>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</si>
  <si>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</si>
  <si>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</si>
  <si>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</si>
  <si>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</si>
  <si>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</si>
  <si>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</si>
  <si>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</si>
  <si>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</si>
  <si>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</si>
  <si>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</si>
  <si>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</si>
  <si>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</si>
  <si>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</si>
  <si>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</si>
  <si>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</si>
  <si>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</si>
  <si>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</si>
  <si>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</si>
  <si>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</si>
  <si>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</si>
  <si>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</si>
  <si>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</si>
  <si>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</si>
  <si>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</si>
  <si>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</si>
  <si>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</si>
  <si>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</si>
  <si>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</si>
  <si>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</si>
  <si>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</si>
  <si>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</si>
  <si>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</si>
  <si>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</si>
  <si>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</si>
  <si>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</si>
  <si>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</si>
  <si>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</si>
  <si>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</si>
  <si>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</si>
  <si>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</si>
  <si>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</si>
  <si>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</si>
  <si>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</si>
  <si>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</si>
  <si>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</si>
  <si>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</si>
  <si>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</si>
  <si>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</si>
  <si>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</si>
  <si>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</si>
  <si>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</si>
  <si>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</si>
  <si>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</si>
  <si>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</si>
  <si>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</si>
  <si>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</si>
  <si>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</si>
  <si>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</si>
  <si>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</si>
  <si>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</si>
  <si>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</si>
  <si>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</si>
  <si>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</si>
  <si>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</si>
  <si>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</si>
  <si>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</si>
  <si>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</si>
  <si>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</si>
  <si>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</si>
  <si>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</si>
  <si>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</si>
  <si>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</si>
  <si>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</si>
  <si>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</si>
  <si>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</si>
  <si>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</si>
  <si>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</si>
  <si>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</si>
  <si>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</si>
  <si>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</si>
  <si>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</si>
  <si>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</si>
  <si>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</si>
  <si>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</si>
  <si>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</si>
  <si>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</si>
  <si>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</si>
  <si>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</si>
  <si>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</si>
  <si>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</si>
  <si>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</si>
  <si>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</si>
  <si>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</si>
  <si>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</si>
  <si>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</si>
  <si>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</si>
  <si>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</si>
  <si>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</si>
  <si>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</si>
  <si>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</si>
  <si>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</si>
  <si>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</si>
  <si>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</si>
  <si>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</si>
  <si>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</si>
  <si>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</si>
  <si>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</si>
  <si>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</si>
  <si>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</si>
  <si>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</si>
  <si>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</si>
  <si>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</si>
  <si>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</si>
  <si>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</si>
  <si>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</si>
  <si>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</si>
  <si>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</si>
  <si>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</si>
  <si>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</si>
  <si>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</si>
  <si>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</si>
  <si>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</si>
  <si>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</si>
  <si>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</si>
  <si>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</si>
  <si>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</si>
  <si>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</si>
  <si>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</si>
  <si>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</si>
  <si>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</si>
  <si>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</si>
  <si>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</si>
  <si>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</si>
  <si>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</si>
  <si>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</si>
  <si>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</si>
  <si>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</si>
  <si>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</si>
  <si>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</si>
  <si>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</si>
  <si>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</si>
  <si>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</si>
  <si>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</si>
  <si>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</si>
  <si>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</si>
  <si>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</si>
  <si>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</si>
  <si>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</si>
  <si>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</si>
  <si>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</si>
  <si>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</si>
  <si>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</si>
  <si>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</si>
  <si>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</si>
  <si>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</si>
  <si>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</si>
  <si>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</si>
  <si>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</si>
  <si>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</si>
  <si>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</si>
  <si>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</si>
  <si>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</si>
  <si>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</si>
  <si>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</si>
  <si>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</si>
  <si>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</si>
  <si>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</si>
  <si>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</si>
  <si>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</si>
  <si>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</si>
  <si>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</si>
  <si>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</si>
  <si>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</si>
  <si>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</si>
  <si>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</si>
  <si>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</si>
  <si>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</si>
  <si>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</si>
  <si>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</si>
  <si>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</si>
  <si>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</si>
  <si>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</si>
  <si>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</si>
  <si>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</si>
  <si>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</si>
  <si>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</si>
  <si>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</si>
  <si>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</si>
  <si>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</si>
  <si>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</si>
  <si>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</si>
  <si>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</si>
  <si>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</si>
  <si>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</si>
  <si>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</si>
  <si>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</si>
  <si>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</si>
  <si>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</si>
  <si>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</si>
  <si>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</si>
  <si>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</si>
  <si>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</si>
  <si>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</si>
  <si>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</si>
  <si>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</si>
  <si>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</si>
  <si>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</si>
  <si>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</si>
  <si>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</si>
  <si>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</si>
  <si>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</si>
  <si>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</si>
  <si>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</si>
  <si>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</si>
  <si>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</si>
  <si>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</si>
  <si>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</si>
  <si>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</si>
  <si>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</si>
  <si>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</si>
  <si>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</si>
  <si>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</si>
  <si>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</si>
  <si>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</si>
  <si>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</si>
  <si>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</si>
  <si>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</si>
  <si>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</si>
  <si>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</si>
  <si>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</si>
  <si>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</si>
  <si>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</si>
  <si>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</si>
  <si>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</si>
  <si>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</si>
  <si>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</si>
  <si>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</si>
  <si>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</si>
  <si>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</si>
  <si>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</si>
  <si>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</si>
  <si>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</si>
  <si>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</si>
  <si>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</si>
  <si>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</si>
  <si>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</si>
  <si>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</si>
  <si>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</si>
  <si>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</si>
  <si>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</si>
  <si>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</si>
  <si>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</si>
  <si>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</si>
  <si>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</si>
  <si>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</si>
  <si>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</si>
  <si>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</si>
  <si>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</si>
  <si>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</si>
  <si>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</si>
  <si>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</si>
  <si>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</si>
  <si>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</si>
  <si>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</si>
  <si>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</si>
  <si>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</si>
  <si>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</si>
  <si>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</si>
  <si>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</si>
  <si>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</si>
  <si>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</si>
  <si>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</si>
  <si>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</si>
  <si>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</si>
  <si>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</si>
  <si>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</si>
  <si>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</si>
  <si>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</si>
  <si>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</si>
  <si>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</si>
  <si>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</si>
  <si>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</si>
  <si>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</si>
  <si>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</si>
  <si>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</si>
  <si>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</si>
  <si>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</si>
  <si>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</si>
  <si>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</si>
  <si>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</si>
  <si>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</si>
  <si>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</si>
  <si>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</si>
  <si>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</si>
  <si>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</si>
  <si>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</si>
  <si>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</si>
  <si>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</si>
  <si>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</si>
  <si>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</si>
  <si>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</si>
  <si>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</si>
  <si>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</si>
  <si>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</si>
  <si>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</si>
  <si>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</si>
  <si>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</si>
  <si>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</si>
  <si>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</si>
  <si>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</si>
  <si>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</si>
  <si>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</si>
  <si>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</si>
  <si>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</si>
  <si>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</si>
  <si>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</si>
  <si>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</si>
  <si>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</si>
  <si>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</si>
  <si>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</si>
  <si>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</si>
  <si>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</si>
  <si>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</si>
  <si>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</si>
  <si>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</si>
  <si>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</si>
  <si>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</si>
  <si>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</si>
  <si>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</si>
  <si>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</si>
  <si>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</si>
  <si>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</si>
  <si>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</si>
  <si>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</si>
  <si>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</si>
  <si>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</si>
  <si>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</si>
  <si>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</si>
  <si>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</si>
  <si>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</si>
  <si>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</si>
  <si>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</si>
  <si>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</si>
  <si>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</si>
  <si>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</si>
  <si>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</si>
  <si>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</si>
  <si>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</si>
  <si>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</si>
  <si>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</si>
  <si>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</si>
  <si>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</si>
  <si>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</si>
  <si>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</si>
  <si>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</si>
  <si>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</si>
  <si>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</si>
  <si>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</si>
  <si>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</si>
  <si>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</si>
  <si>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</si>
  <si>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</si>
  <si>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</si>
  <si>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</si>
  <si>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</si>
  <si>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</si>
  <si>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</si>
  <si>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</si>
  <si>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</si>
  <si>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</si>
  <si>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</si>
  <si>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</si>
  <si>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</si>
  <si>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</si>
  <si>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</si>
  <si>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</si>
  <si>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</si>
  <si>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</si>
  <si>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</si>
  <si>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</si>
  <si>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</si>
  <si>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</si>
  <si>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</si>
  <si>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</si>
  <si>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</si>
  <si>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</si>
  <si>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</si>
  <si>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</si>
  <si>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</si>
  <si>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</si>
  <si>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</si>
  <si>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</si>
  <si>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</si>
  <si>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</si>
  <si>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</si>
  <si>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</si>
  <si>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</si>
  <si>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</si>
  <si>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</si>
  <si>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</si>
  <si>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</si>
  <si>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</si>
  <si>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</si>
  <si>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</si>
  <si>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</si>
  <si>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</si>
  <si>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</si>
  <si>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</si>
  <si>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</si>
  <si>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</si>
  <si>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</si>
  <si>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</si>
  <si>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</si>
  <si>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</si>
  <si>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</si>
  <si>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</si>
  <si>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</si>
  <si>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</si>
  <si>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</si>
  <si>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</si>
  <si>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</si>
  <si>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</si>
  <si>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</si>
  <si>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</si>
  <si>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</si>
  <si>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</si>
  <si>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</si>
  <si>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</si>
  <si>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</si>
  <si>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</si>
  <si>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</si>
  <si>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</si>
  <si>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</si>
  <si>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</si>
  <si>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</si>
  <si>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</si>
  <si>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</si>
  <si>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</si>
  <si>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</si>
  <si>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</si>
  <si>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</si>
  <si>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</si>
  <si>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</si>
  <si>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</si>
  <si>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</si>
  <si>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</si>
  <si>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</si>
  <si>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</si>
  <si>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</si>
  <si>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</si>
  <si>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</si>
  <si>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</si>
  <si>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</si>
  <si>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</si>
  <si>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</si>
  <si>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</si>
  <si>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</si>
  <si>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</si>
  <si>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</si>
  <si>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</si>
  <si>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</si>
  <si>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</si>
  <si>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</si>
  <si>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</si>
  <si>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</si>
  <si>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</si>
  <si>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</si>
  <si>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</si>
  <si>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</si>
  <si>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</si>
  <si>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</si>
  <si>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</si>
  <si>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</si>
  <si>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</si>
  <si>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</si>
  <si>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</si>
  <si>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</si>
  <si>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</si>
  <si>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</si>
  <si>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</si>
  <si>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</si>
  <si>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</si>
  <si>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</si>
  <si>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</si>
  <si>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</si>
  <si>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</si>
  <si>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</si>
  <si>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</si>
  <si>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</si>
  <si>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</si>
  <si>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</si>
  <si>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</si>
  <si>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</si>
  <si>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</si>
  <si>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</si>
  <si>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</si>
  <si>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</si>
  <si>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</si>
  <si>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</si>
  <si>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</si>
  <si>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</si>
  <si>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</si>
  <si>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</si>
  <si>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</si>
  <si>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</si>
  <si>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</si>
  <si>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</si>
  <si>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</si>
  <si>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</si>
  <si>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</si>
  <si>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</si>
  <si>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</si>
  <si>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</si>
  <si>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</si>
  <si>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</si>
  <si>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</si>
  <si>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</si>
  <si>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</si>
  <si>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</si>
  <si>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</si>
  <si>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</si>
  <si>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</si>
  <si>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</si>
  <si>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</si>
  <si>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</si>
  <si>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</si>
  <si>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</si>
  <si>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</si>
  <si>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</si>
  <si>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</si>
  <si>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</si>
  <si>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</si>
  <si>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</si>
  <si>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</si>
  <si>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</si>
  <si>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</si>
  <si>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</si>
  <si>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</si>
  <si>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</si>
  <si>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</si>
  <si>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</si>
  <si>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</si>
  <si>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</si>
  <si>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</si>
  <si>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</si>
  <si>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</si>
  <si>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</si>
  <si>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</si>
  <si>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</si>
  <si>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</si>
  <si>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</si>
  <si>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</si>
  <si>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</si>
  <si>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</si>
  <si>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</si>
  <si>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</si>
  <si>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</si>
  <si>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</si>
  <si>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</si>
  <si>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</si>
  <si>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</si>
  <si>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</si>
  <si>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</si>
  <si>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</si>
  <si>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</si>
  <si>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</si>
  <si>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</si>
  <si>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</si>
  <si>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</si>
  <si>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</si>
  <si>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</si>
  <si>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</si>
  <si>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</si>
  <si>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</si>
  <si>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</si>
  <si>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</si>
  <si>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</si>
  <si>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</si>
  <si>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</si>
  <si>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</si>
  <si>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</si>
  <si>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</si>
  <si>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</si>
  <si>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</si>
  <si>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</si>
  <si>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</si>
  <si>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</si>
  <si>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</si>
  <si>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</si>
  <si>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</si>
  <si>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</si>
  <si>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</si>
  <si>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</si>
  <si>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</si>
  <si>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</si>
  <si>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</si>
  <si>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</si>
  <si>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</si>
  <si>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</si>
  <si>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</si>
  <si>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</si>
  <si>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</si>
  <si>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</si>
  <si>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</si>
  <si>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</si>
  <si>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</si>
  <si>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</si>
  <si>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</si>
  <si>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</si>
  <si>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</si>
  <si>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</si>
  <si>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</si>
  <si>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</si>
  <si>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</si>
  <si>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</si>
  <si>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</si>
  <si>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</si>
  <si>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</si>
  <si>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</si>
  <si>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</si>
  <si>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</si>
  <si>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</si>
  <si>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</si>
  <si>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</si>
  <si>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</si>
  <si>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</si>
  <si>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</si>
  <si>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</si>
  <si>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</si>
  <si>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</si>
  <si>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</si>
  <si>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</si>
  <si>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</si>
  <si>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</si>
  <si>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</si>
  <si>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</si>
  <si>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</si>
  <si>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</si>
  <si>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</si>
  <si>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</si>
  <si>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</si>
  <si>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</si>
  <si>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</si>
  <si>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</si>
  <si>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</si>
  <si>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</si>
  <si>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</si>
  <si>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</si>
  <si>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</si>
  <si>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</si>
  <si>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</si>
  <si>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</si>
  <si>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</si>
  <si>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</si>
  <si>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</si>
  <si>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</si>
  <si>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</si>
  <si>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</si>
  <si>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</si>
  <si>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</si>
  <si>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</si>
  <si>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</si>
  <si>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</si>
  <si>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</si>
  <si>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</si>
  <si>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</si>
  <si>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</si>
  <si>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</si>
  <si>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</si>
  <si>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</si>
  <si>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</si>
  <si>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</si>
  <si>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</si>
  <si>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</si>
  <si>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</si>
  <si>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</si>
  <si>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</si>
  <si>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</si>
  <si>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</si>
  <si>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</si>
  <si>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</si>
  <si>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</si>
  <si>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</si>
  <si>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</si>
  <si>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</si>
  <si>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</si>
  <si>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</si>
  <si>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</si>
  <si>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</si>
  <si>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</si>
  <si>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</si>
  <si>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</si>
  <si>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</si>
  <si>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</si>
  <si>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</si>
  <si>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</si>
  <si>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</si>
  <si>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</si>
  <si>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</si>
  <si>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</si>
  <si>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</si>
  <si>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</si>
  <si>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</si>
  <si>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</si>
  <si>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</si>
  <si>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</si>
  <si>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</si>
  <si>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</si>
  <si>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</si>
  <si>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</si>
  <si>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</si>
  <si>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</si>
  <si>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</si>
  <si>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</si>
  <si>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</si>
  <si>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</si>
  <si>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</si>
  <si>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</si>
  <si>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</si>
  <si>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</si>
  <si>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</si>
  <si>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</si>
  <si>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</si>
  <si>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</si>
  <si>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</si>
  <si>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</si>
  <si>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</si>
  <si>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</si>
  <si>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</si>
  <si>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</si>
  <si>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</si>
  <si>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</si>
  <si>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</si>
  <si>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</si>
  <si>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</si>
  <si>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</si>
  <si>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</si>
  <si>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</si>
  <si>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</si>
  <si>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</si>
  <si>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</si>
  <si>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</si>
  <si>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</si>
  <si>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</si>
  <si>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</si>
  <si>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</si>
  <si>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</si>
  <si>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</si>
  <si>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</si>
  <si>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</si>
  <si>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</si>
  <si>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</si>
  <si>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</si>
  <si>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</si>
  <si>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</si>
  <si>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</si>
  <si>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</si>
  <si>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</si>
  <si>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</si>
  <si>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</si>
  <si>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</si>
  <si>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</si>
  <si>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</si>
  <si>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</si>
  <si>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</si>
  <si>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</si>
  <si>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</si>
  <si>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</si>
  <si>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</si>
  <si>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</si>
  <si>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</si>
  <si>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</si>
  <si>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</si>
  <si>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</si>
  <si>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</si>
  <si>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</si>
  <si>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</si>
  <si>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</si>
  <si>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</si>
  <si>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</si>
  <si>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</si>
  <si>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</si>
  <si>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</si>
  <si>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</si>
  <si>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</si>
  <si>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</si>
  <si>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</si>
  <si>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</si>
  <si>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</si>
  <si>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</si>
  <si>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</si>
  <si>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</si>
  <si>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</si>
  <si>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</si>
  <si>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</si>
  <si>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</si>
  <si>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</si>
  <si>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</si>
  <si>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</si>
  <si>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</si>
  <si>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</si>
  <si>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</si>
  <si>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</si>
  <si>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</si>
  <si>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</si>
  <si>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</si>
  <si>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</si>
  <si>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</si>
  <si>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</si>
  <si>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</si>
  <si>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</si>
  <si>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</si>
  <si>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</si>
  <si>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</si>
  <si>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</si>
  <si>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</si>
  <si>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</si>
  <si>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</si>
  <si>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</si>
  <si>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</si>
  <si>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</si>
  <si>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</si>
  <si>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</si>
  <si>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</si>
  <si>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</si>
  <si>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</si>
  <si>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</si>
  <si>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</si>
  <si>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</si>
  <si>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</si>
  <si>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</si>
  <si>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</si>
  <si>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</si>
  <si>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</si>
  <si>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</si>
  <si>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</si>
  <si>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</si>
  <si>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</si>
  <si>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</si>
  <si>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</si>
  <si>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</si>
  <si>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</si>
  <si>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</si>
  <si>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</si>
  <si>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</si>
  <si>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</si>
  <si>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</si>
  <si>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</si>
  <si>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</si>
  <si>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</si>
  <si>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</si>
  <si>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</si>
  <si>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</si>
  <si>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</si>
  <si>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</si>
  <si>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</si>
  <si>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</si>
  <si>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</si>
  <si>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</si>
  <si>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</si>
  <si>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</si>
  <si>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</si>
  <si>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</si>
  <si>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</si>
  <si>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</si>
  <si>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</si>
  <si>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</si>
  <si>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</si>
  <si>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</si>
  <si>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</si>
  <si>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</si>
  <si>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</si>
  <si>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</si>
  <si>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</si>
  <si>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</si>
  <si>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</si>
  <si>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</si>
  <si>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</si>
  <si>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</si>
  <si>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</si>
  <si>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</si>
  <si>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</si>
  <si>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</si>
  <si>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</si>
  <si>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</si>
  <si>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</si>
  <si>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</si>
  <si>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</si>
  <si>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</si>
  <si>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</si>
  <si>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</si>
  <si>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</si>
  <si>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</si>
  <si>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</si>
  <si>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</si>
  <si>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</si>
  <si>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</si>
  <si>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</si>
  <si>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</si>
  <si>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</si>
  <si>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</si>
  <si>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</si>
  <si>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</si>
  <si>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</si>
  <si>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</si>
  <si>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</si>
  <si>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</si>
  <si>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</si>
  <si>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</si>
  <si>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</si>
  <si>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</si>
  <si>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</si>
  <si>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</si>
  <si>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</si>
  <si>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</si>
  <si>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</si>
  <si>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</si>
  <si>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</si>
  <si>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</si>
  <si>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</si>
  <si>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</si>
  <si>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</si>
  <si>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</si>
  <si>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</si>
  <si>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</si>
  <si>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</si>
  <si>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</si>
  <si>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</si>
  <si>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</si>
  <si>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</si>
  <si>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</si>
  <si>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</si>
  <si>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</si>
  <si>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</si>
  <si>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</si>
  <si>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</si>
  <si>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</si>
  <si>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</si>
  <si>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</si>
  <si>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</si>
  <si>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</si>
  <si>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</si>
  <si>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</si>
  <si>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</si>
  <si>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</si>
  <si>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</si>
  <si>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</si>
  <si>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</si>
  <si>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</si>
  <si>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</si>
  <si>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</si>
  <si>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</si>
  <si>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</si>
  <si>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</si>
  <si>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</si>
  <si>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</si>
  <si>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</si>
  <si>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</si>
  <si>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</si>
  <si>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</si>
  <si>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</si>
  <si>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</si>
  <si>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</si>
  <si>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</si>
  <si>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</si>
  <si>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</si>
  <si>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</si>
  <si>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</si>
  <si>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</si>
  <si>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</si>
  <si>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</si>
  <si>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</si>
  <si>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</si>
  <si>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</si>
  <si>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</si>
  <si>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</si>
  <si>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</si>
  <si>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</si>
  <si>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</si>
  <si>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</si>
  <si>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</si>
  <si>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</si>
  <si>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</si>
  <si>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</si>
  <si>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</si>
  <si>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</si>
  <si>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</si>
  <si>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</si>
  <si>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</si>
  <si>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</si>
  <si>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</si>
  <si>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</si>
  <si>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</si>
  <si>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</si>
  <si>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</si>
  <si>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</si>
  <si>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</si>
  <si>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</si>
  <si>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</si>
  <si>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</si>
  <si>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</si>
  <si>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</si>
  <si>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</si>
  <si>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</si>
  <si>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</si>
  <si>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</si>
  <si>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</si>
  <si>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</si>
  <si>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</si>
  <si>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</si>
  <si>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</si>
  <si>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</si>
  <si>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</si>
  <si>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</si>
  <si>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</si>
  <si>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</si>
  <si>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</si>
  <si>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</si>
  <si>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</si>
  <si>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</si>
  <si>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</si>
  <si>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</si>
  <si>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</si>
  <si>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</si>
  <si>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</si>
  <si>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</si>
  <si>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</si>
  <si>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</si>
  <si>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</si>
  <si>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</si>
  <si>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</si>
  <si>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</si>
  <si>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</si>
  <si>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</si>
  <si>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</si>
  <si>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</si>
  <si>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</si>
  <si>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</si>
  <si>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</si>
  <si>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</si>
  <si>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</si>
  <si>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</si>
  <si>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</si>
  <si>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</si>
  <si>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</si>
  <si>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</si>
  <si>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</si>
  <si>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</si>
  <si>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</si>
  <si>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</si>
  <si>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</si>
  <si>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</si>
  <si>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</si>
  <si>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</si>
  <si>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</si>
  <si>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</si>
  <si>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</si>
  <si>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</si>
  <si>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</si>
  <si>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</si>
  <si>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</si>
  <si>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</si>
  <si>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</si>
  <si>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</si>
  <si>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</si>
  <si>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</si>
  <si>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</si>
  <si>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</si>
  <si>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</si>
  <si>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</si>
  <si>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</si>
  <si>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</si>
  <si>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</si>
  <si>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</si>
  <si>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</si>
  <si>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</si>
  <si>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</si>
  <si>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</si>
  <si>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</si>
  <si>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</si>
  <si>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</si>
  <si>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</si>
  <si>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</si>
  <si>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</si>
  <si>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</si>
  <si>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</si>
  <si>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</si>
  <si>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</si>
  <si>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</si>
  <si>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</si>
  <si>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</si>
  <si>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</si>
  <si>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</si>
  <si>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</si>
  <si>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</si>
  <si>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</si>
  <si>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</si>
  <si>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</si>
  <si>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</si>
  <si>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</si>
  <si>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</si>
  <si>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</si>
  <si>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</si>
  <si>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</si>
  <si>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</si>
  <si>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</si>
  <si>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</si>
  <si>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</si>
  <si>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</si>
  <si>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</si>
  <si>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</si>
  <si>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</si>
  <si>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</si>
  <si>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</si>
  <si>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</si>
  <si>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</si>
  <si>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</si>
  <si>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</si>
  <si>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</si>
  <si>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</si>
  <si>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</si>
  <si>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</si>
  <si>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</si>
  <si>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</si>
  <si>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</si>
  <si>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</si>
  <si>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</si>
  <si>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</si>
  <si>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</si>
  <si>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</si>
  <si>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</si>
  <si>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</si>
  <si>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</si>
  <si>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</si>
  <si>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</si>
  <si>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</si>
  <si>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</si>
  <si>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</si>
  <si>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</si>
  <si>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</si>
  <si>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</si>
  <si>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</si>
  <si>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</si>
  <si>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</si>
  <si>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</si>
  <si>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</si>
  <si>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</si>
  <si>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</si>
  <si>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</si>
  <si>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</si>
  <si>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</si>
  <si>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</si>
  <si>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</si>
  <si>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</si>
  <si>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</si>
  <si>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</si>
  <si>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</si>
  <si>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</si>
  <si>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</si>
  <si>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</si>
  <si>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</si>
  <si>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</si>
  <si>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</si>
  <si>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</si>
  <si>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</si>
  <si>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</si>
  <si>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</si>
  <si>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</si>
  <si>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</si>
  <si>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</si>
  <si>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</si>
  <si>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</si>
  <si>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</si>
  <si>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</si>
  <si>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</si>
  <si>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</si>
  <si>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</si>
  <si>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</si>
  <si>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</si>
  <si>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</si>
  <si>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</si>
  <si>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</si>
  <si>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</si>
  <si>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</si>
  <si>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</si>
  <si>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</si>
  <si>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</si>
  <si>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</si>
  <si>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</si>
  <si>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</si>
  <si>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</si>
  <si>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</si>
  <si>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</si>
  <si>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</si>
  <si>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</si>
  <si>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</si>
  <si>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</si>
  <si>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</si>
  <si>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</si>
  <si>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</si>
  <si>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</si>
  <si>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</si>
  <si>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</si>
  <si>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</si>
  <si>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</si>
  <si>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</si>
  <si>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</si>
  <si>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</si>
  <si>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</si>
  <si>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</si>
  <si>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</si>
  <si>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</si>
  <si>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</si>
  <si>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</si>
  <si>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</si>
  <si>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</si>
  <si>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</si>
  <si>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</si>
  <si>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</si>
  <si>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</si>
  <si>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</si>
  <si>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</si>
  <si>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</si>
  <si>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</si>
  <si>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</si>
  <si>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</si>
  <si>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</si>
  <si>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</si>
  <si>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</si>
  <si>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</si>
  <si>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</si>
  <si>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</si>
  <si>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</si>
  <si>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</si>
  <si>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</si>
  <si>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</si>
  <si>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</si>
  <si>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</si>
  <si>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</si>
  <si>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</si>
  <si>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</si>
  <si>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</si>
  <si>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</si>
  <si>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</si>
  <si>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</si>
  <si>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</si>
  <si>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</si>
  <si>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</si>
  <si>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</si>
  <si>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</si>
  <si>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</si>
  <si>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</si>
  <si>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</si>
  <si>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</si>
  <si>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</si>
  <si>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</si>
  <si>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</si>
  <si>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</si>
  <si>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</si>
  <si>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</si>
  <si>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</si>
  <si>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</si>
  <si>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</si>
  <si>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</si>
  <si>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</si>
  <si>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</si>
  <si>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</si>
  <si>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</si>
  <si>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</si>
  <si>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</si>
  <si>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</si>
  <si>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</si>
  <si>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</si>
  <si>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</si>
  <si>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</si>
  <si>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</si>
  <si>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</si>
  <si>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</si>
  <si>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</si>
  <si>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</si>
  <si>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</si>
  <si>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</si>
  <si>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</si>
  <si>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</si>
  <si>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</si>
  <si>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</si>
  <si>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</si>
  <si>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</si>
  <si>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</si>
  <si>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</si>
  <si>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</si>
  <si>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</si>
  <si>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</si>
  <si>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</si>
  <si>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</si>
  <si>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</si>
  <si>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</si>
  <si>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</si>
  <si>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</si>
  <si>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</si>
  <si>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</si>
  <si>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</si>
  <si>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</si>
  <si>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</si>
  <si>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</si>
  <si>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</si>
  <si>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</si>
  <si>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</si>
  <si>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</si>
  <si>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</si>
  <si>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</si>
  <si>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</si>
  <si>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</si>
  <si>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</si>
  <si>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</si>
  <si>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</si>
  <si>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</si>
  <si>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</si>
  <si>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</si>
  <si>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</si>
  <si>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</si>
  <si>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</si>
  <si>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</si>
  <si>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</si>
  <si>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</si>
  <si>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</si>
  <si>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</si>
  <si>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</si>
  <si>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</si>
  <si>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</si>
  <si>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</si>
  <si>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</si>
  <si>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</si>
  <si>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</si>
  <si>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</si>
  <si>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</si>
  <si>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</si>
  <si>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</si>
  <si>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</si>
  <si>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</si>
  <si>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</si>
  <si>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</si>
  <si>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</si>
  <si>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</si>
  <si>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</si>
  <si>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</si>
  <si>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</si>
  <si>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</si>
  <si>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</si>
  <si>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</si>
  <si>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</si>
  <si>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</si>
  <si>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</si>
  <si>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</si>
  <si>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</si>
  <si>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</si>
  <si>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</si>
  <si>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</si>
  <si>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</si>
  <si>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</si>
  <si>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</si>
  <si>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</si>
  <si>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</si>
  <si>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</si>
  <si>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</si>
  <si>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</si>
  <si>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</si>
  <si>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</si>
  <si>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</si>
  <si>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</si>
  <si>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</si>
  <si>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</si>
  <si>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</si>
  <si>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</si>
  <si>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</si>
  <si>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</si>
  <si>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</si>
  <si>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</si>
  <si>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</si>
  <si>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</si>
  <si>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</si>
  <si>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</si>
  <si>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</si>
  <si>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</si>
  <si>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</si>
  <si>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</si>
  <si>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</si>
  <si>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</si>
  <si>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</si>
  <si>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</si>
  <si>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</si>
  <si>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</si>
  <si>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</si>
  <si>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</si>
  <si>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</si>
  <si>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</si>
  <si>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</si>
  <si>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</si>
  <si>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</si>
  <si>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</si>
  <si>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</si>
  <si>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</si>
  <si>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</si>
  <si>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</si>
  <si>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</si>
  <si>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</si>
  <si>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</si>
  <si>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</si>
  <si>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</si>
  <si>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</si>
  <si>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</si>
  <si>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</si>
  <si>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</si>
  <si>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</si>
  <si>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</si>
  <si>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</si>
  <si>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</si>
  <si>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</si>
  <si>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</si>
  <si>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</si>
  <si>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</si>
  <si>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</si>
  <si>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</si>
  <si>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</si>
  <si>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</si>
  <si>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</si>
  <si>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</si>
  <si>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</si>
  <si>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</si>
  <si>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</si>
  <si>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</si>
  <si>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</si>
  <si>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</si>
  <si>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</si>
  <si>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</si>
  <si>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</si>
  <si>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</si>
  <si>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</si>
  <si>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</si>
  <si>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</si>
  <si>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</si>
  <si>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</si>
  <si>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</si>
  <si>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</si>
  <si>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</si>
  <si>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</si>
  <si>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</si>
  <si>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</si>
  <si>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</si>
  <si>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</si>
  <si>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</si>
  <si>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</si>
  <si>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</si>
  <si>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</si>
  <si>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</si>
  <si>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</si>
  <si>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</si>
  <si>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</si>
  <si>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</si>
  <si>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</si>
  <si>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</si>
  <si>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</si>
  <si>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</si>
  <si>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</si>
  <si>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</si>
  <si>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</si>
  <si>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</si>
  <si>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</si>
  <si>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</si>
  <si>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</si>
  <si>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</si>
  <si>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</si>
  <si>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</si>
  <si>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</si>
  <si>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</si>
  <si>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</si>
  <si>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</si>
  <si>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</si>
  <si>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</si>
  <si>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</si>
  <si>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</si>
  <si>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</si>
  <si>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</si>
  <si>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</si>
  <si>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</si>
  <si>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</si>
  <si>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</si>
  <si>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</si>
  <si>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</si>
  <si>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</si>
  <si>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</si>
  <si>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</si>
  <si>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</si>
  <si>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</si>
  <si>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</si>
  <si>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</si>
  <si>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</si>
  <si>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</si>
  <si>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</si>
  <si>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</si>
  <si>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</si>
  <si>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</si>
  <si>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</si>
  <si>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</si>
  <si>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</si>
  <si>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</si>
  <si>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</si>
  <si>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</si>
  <si>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</si>
  <si>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</si>
  <si>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</si>
  <si>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</si>
  <si>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</si>
  <si>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</si>
  <si>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</si>
  <si>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</si>
  <si>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</si>
  <si>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</si>
  <si>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</si>
  <si>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</si>
  <si>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</si>
  <si>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</si>
  <si>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</si>
  <si>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</si>
  <si>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</si>
  <si>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</si>
  <si>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</si>
  <si>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</si>
  <si>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</si>
  <si>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</si>
  <si>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</si>
  <si>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</si>
  <si>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</si>
  <si>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</si>
  <si>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</si>
  <si>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</si>
  <si>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</si>
  <si>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</si>
  <si>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</si>
  <si>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</si>
  <si>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</si>
  <si>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</si>
  <si>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</si>
  <si>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</si>
  <si>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</si>
  <si>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</si>
  <si>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</si>
  <si>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</si>
  <si>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</si>
  <si>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</si>
  <si>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</si>
  <si>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</si>
  <si>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</si>
  <si>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</si>
  <si>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</si>
  <si>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</si>
  <si>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</si>
  <si>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</si>
  <si>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</si>
  <si>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</si>
  <si>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</si>
  <si>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</si>
  <si>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</si>
  <si>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</si>
  <si>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</si>
  <si>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</si>
  <si>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</si>
  <si>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</si>
  <si>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</si>
  <si>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</si>
  <si>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</si>
  <si>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</si>
  <si>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</si>
  <si>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</si>
  <si>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</si>
  <si>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</si>
  <si>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</si>
  <si>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</si>
  <si>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</si>
  <si>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</si>
  <si>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</si>
  <si>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</si>
  <si>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</si>
  <si>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</si>
  <si>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</si>
  <si>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</si>
  <si>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</si>
  <si>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</si>
  <si>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</si>
  <si>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</si>
  <si>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</si>
  <si>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</si>
  <si>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</si>
  <si>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</si>
  <si>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</si>
  <si>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</si>
  <si>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</si>
  <si>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</si>
  <si>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</si>
  <si>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</si>
  <si>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</si>
  <si>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</si>
  <si>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</si>
  <si>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</si>
  <si>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</si>
  <si>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</si>
  <si>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</si>
  <si>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</si>
  <si>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</si>
  <si>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</si>
  <si>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</si>
  <si>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</si>
  <si>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</si>
  <si>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</si>
  <si>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</si>
  <si>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</si>
  <si>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</si>
  <si>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</si>
  <si>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</si>
  <si>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</si>
  <si>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</si>
  <si>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</si>
  <si>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</si>
  <si>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</si>
  <si>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</si>
  <si>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</si>
  <si>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</si>
  <si>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</si>
  <si>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</si>
  <si>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</si>
  <si>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</si>
  <si>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</si>
  <si>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</si>
  <si>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</si>
  <si>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</si>
  <si>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</si>
  <si>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</si>
  <si>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</si>
  <si>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</si>
  <si>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</si>
  <si>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</si>
  <si>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</si>
  <si>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</si>
  <si>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</si>
  <si>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</si>
  <si>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</si>
  <si>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</si>
  <si>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</si>
  <si>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</si>
  <si>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</si>
  <si>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</si>
  <si>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</si>
  <si>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</si>
  <si>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</si>
  <si>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</si>
  <si>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</si>
  <si>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</si>
  <si>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</si>
  <si>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</si>
  <si>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</si>
  <si>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</si>
  <si>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</si>
  <si>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</si>
  <si>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</si>
  <si>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</si>
  <si>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</si>
  <si>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</si>
  <si>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</si>
  <si>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</si>
  <si>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</si>
  <si>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</si>
  <si>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</si>
  <si>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</si>
  <si>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</si>
  <si>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</si>
  <si>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</si>
  <si>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</si>
  <si>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</si>
  <si>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</si>
  <si>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</si>
  <si>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</si>
  <si>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</si>
  <si>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</si>
  <si>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</si>
  <si>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</si>
  <si>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</si>
  <si>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</si>
  <si>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</si>
  <si>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</si>
  <si>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</si>
  <si>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</si>
  <si>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</si>
  <si>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</si>
  <si>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</si>
  <si>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</si>
  <si>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</si>
  <si>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</si>
  <si>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</si>
  <si>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</si>
  <si>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</si>
  <si>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</si>
  <si>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</si>
  <si>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</si>
  <si>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</si>
  <si>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</si>
  <si>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</si>
  <si>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</si>
  <si>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</si>
  <si>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</si>
  <si>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</si>
  <si>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</si>
  <si>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</si>
  <si>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</si>
  <si>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</si>
  <si>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</si>
  <si>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</si>
  <si>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</si>
  <si>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</si>
  <si>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</si>
  <si>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</si>
  <si>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</si>
  <si>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</si>
  <si>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</si>
  <si>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</si>
  <si>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</si>
  <si>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</si>
  <si>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</si>
  <si>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</si>
  <si>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</si>
  <si>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</si>
  <si>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</si>
  <si>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</si>
  <si>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</si>
  <si>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</si>
  <si>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</si>
  <si>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</si>
  <si>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</si>
  <si>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</si>
  <si>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</si>
  <si>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</si>
  <si>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</si>
  <si>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</si>
  <si>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</si>
  <si>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</si>
  <si>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</si>
  <si>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</si>
  <si>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</si>
  <si>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</si>
  <si>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</si>
  <si>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</si>
  <si>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</si>
  <si>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</si>
  <si>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</si>
  <si>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</si>
  <si>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</si>
  <si>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</si>
  <si>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</si>
  <si>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</si>
  <si>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</si>
  <si>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</si>
  <si>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</si>
  <si>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</si>
  <si>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</si>
  <si>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</si>
  <si>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</si>
  <si>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</si>
  <si>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</si>
  <si>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</si>
  <si>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</si>
  <si>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</si>
  <si>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</si>
  <si>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</si>
  <si>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</si>
  <si>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</si>
  <si>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</si>
  <si>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</si>
  <si>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</si>
  <si>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</si>
  <si>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</si>
  <si>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</si>
  <si>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</si>
  <si>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</si>
  <si>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</si>
  <si>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</si>
  <si>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</si>
  <si>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</si>
  <si>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</si>
  <si>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</si>
  <si>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</si>
  <si>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</si>
  <si>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</si>
  <si>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</si>
  <si>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</si>
  <si>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</si>
  <si>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</si>
  <si>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</si>
  <si>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</si>
  <si>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</si>
  <si>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</si>
  <si>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</si>
  <si>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</si>
  <si>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</si>
  <si>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</si>
  <si>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</si>
  <si>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</si>
  <si>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</si>
  <si>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</si>
  <si>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</si>
  <si>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</si>
  <si>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</si>
  <si>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</si>
  <si>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</si>
  <si>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</si>
  <si>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</si>
  <si>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</si>
  <si>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</si>
  <si>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</si>
  <si>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</si>
  <si>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</si>
  <si>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</si>
  <si>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</si>
  <si>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</si>
  <si>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</si>
  <si>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</si>
  <si>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</si>
  <si>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</si>
  <si>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</si>
  <si>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</si>
  <si>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</si>
  <si>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</si>
  <si>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</si>
  <si>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</si>
  <si>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</si>
  <si>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</si>
  <si>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</si>
  <si>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</si>
  <si>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</si>
  <si>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</si>
  <si>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</si>
  <si>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</si>
  <si>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</si>
  <si>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</si>
  <si>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</si>
  <si>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</si>
  <si>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</si>
  <si>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</si>
  <si>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</si>
  <si>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</si>
  <si>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</si>
  <si>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</si>
  <si>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</si>
  <si>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</si>
  <si>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</si>
  <si>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</si>
  <si>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</si>
  <si>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</si>
  <si>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</si>
  <si>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</si>
  <si>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</si>
  <si>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</si>
  <si>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</si>
  <si>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</si>
  <si>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</si>
  <si>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</si>
  <si>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</si>
  <si>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</si>
  <si>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</si>
  <si>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</si>
  <si>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</si>
  <si>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</si>
  <si>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</si>
  <si>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</si>
  <si>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</si>
  <si>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</si>
  <si>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</si>
  <si>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</si>
  <si>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</si>
  <si>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</si>
  <si>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</si>
  <si>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</si>
  <si>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</si>
  <si>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</si>
  <si>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</si>
  <si>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</si>
  <si>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</si>
  <si>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</si>
  <si>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</si>
  <si>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</si>
  <si>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</si>
  <si>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</si>
  <si>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</si>
  <si>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</si>
  <si>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</si>
  <si>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</si>
  <si>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</si>
  <si>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</si>
  <si>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</si>
  <si>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</si>
  <si>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</si>
  <si>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</si>
  <si>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</si>
  <si>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</si>
  <si>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</si>
  <si>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</si>
  <si>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</si>
  <si>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</si>
  <si>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</si>
  <si>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</si>
  <si>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</si>
  <si>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</si>
  <si>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</si>
  <si>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</si>
  <si>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</si>
  <si>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</si>
  <si>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</si>
  <si>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</si>
  <si>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</si>
  <si>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</si>
  <si>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</si>
  <si>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</si>
  <si>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</si>
  <si>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</si>
  <si>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</si>
  <si>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</si>
  <si>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</si>
  <si>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</si>
  <si>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</si>
  <si>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</si>
  <si>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</si>
  <si>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</si>
  <si>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</si>
  <si>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</si>
  <si>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</si>
  <si>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</si>
  <si>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</si>
  <si>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</si>
  <si>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</si>
  <si>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</si>
  <si>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</si>
  <si>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</si>
  <si>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</si>
  <si>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</si>
  <si>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</si>
  <si>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</si>
  <si>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</si>
  <si>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</si>
  <si>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</si>
  <si>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</si>
  <si>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</si>
  <si>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</si>
  <si>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</si>
  <si>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</si>
  <si>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</si>
  <si>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</si>
  <si>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</si>
  <si>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</si>
  <si>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</si>
  <si>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</si>
  <si>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</si>
  <si>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</si>
  <si>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</si>
  <si>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</si>
  <si>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</si>
  <si>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</si>
  <si>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</si>
  <si>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</si>
  <si>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</si>
  <si>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</si>
  <si>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</si>
  <si>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</si>
  <si>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</si>
  <si>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</si>
  <si>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</si>
  <si>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</si>
  <si>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</si>
  <si>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</si>
  <si>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</si>
  <si>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</si>
  <si>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</si>
  <si>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</si>
  <si>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</si>
  <si>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</si>
  <si>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</si>
  <si>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</si>
  <si>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</si>
  <si>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</si>
  <si>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</si>
  <si>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</si>
  <si>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</si>
  <si>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</si>
  <si>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</si>
  <si>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</si>
  <si>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</si>
  <si>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</si>
  <si>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</si>
  <si>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</si>
  <si>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</si>
  <si>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</si>
  <si>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</si>
  <si>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</si>
  <si>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</si>
  <si>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</si>
  <si>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</si>
  <si>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</si>
  <si>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</si>
  <si>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</si>
  <si>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</si>
  <si>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</si>
  <si>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</si>
  <si>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</si>
  <si>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</si>
  <si>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</si>
  <si>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</si>
  <si>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</si>
  <si>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</si>
  <si>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</si>
  <si>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</si>
  <si>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</si>
  <si>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</si>
  <si>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</si>
  <si>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</si>
  <si>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</si>
  <si>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</si>
  <si>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</si>
  <si>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</si>
  <si>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</si>
  <si>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</si>
  <si>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</si>
  <si>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</si>
  <si>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</si>
  <si>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</si>
  <si>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</si>
  <si>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</si>
  <si>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</si>
  <si>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</si>
  <si>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</si>
  <si>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</si>
  <si>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</si>
  <si>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</si>
  <si>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</si>
  <si>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</si>
  <si>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</si>
  <si>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</si>
  <si>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</si>
  <si>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</si>
  <si>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</si>
  <si>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</si>
  <si>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</si>
  <si>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</si>
  <si>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</si>
  <si>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</si>
  <si>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</si>
  <si>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</si>
  <si>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</si>
  <si>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</si>
  <si>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</si>
  <si>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</si>
  <si>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</si>
  <si>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</si>
  <si>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</si>
  <si>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</si>
  <si>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</si>
  <si>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</si>
  <si>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</si>
  <si>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</si>
  <si>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</si>
  <si>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</si>
  <si>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</si>
  <si>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</si>
  <si>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</si>
  <si>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</si>
  <si>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</si>
  <si>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</si>
  <si>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</si>
  <si>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</si>
  <si>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</si>
  <si>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</si>
  <si>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</si>
  <si>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</si>
  <si>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</si>
  <si>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</si>
  <si>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</si>
  <si>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</si>
  <si>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</si>
  <si>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</si>
  <si>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</si>
  <si>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</si>
  <si>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</si>
  <si>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</si>
  <si>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</si>
  <si>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</si>
  <si>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</si>
  <si>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</si>
  <si>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</si>
  <si>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</si>
  <si>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</si>
  <si>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</si>
  <si>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</si>
  <si>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</si>
  <si>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</si>
  <si>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</si>
  <si>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</si>
  <si>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</si>
  <si>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</si>
  <si>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</si>
  <si>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</si>
  <si>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</si>
  <si>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</si>
  <si>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</si>
  <si>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</si>
  <si>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</si>
  <si>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</si>
  <si>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</si>
  <si>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</si>
  <si>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</si>
  <si>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</si>
  <si>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</si>
  <si>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</si>
  <si>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</si>
  <si>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</si>
  <si>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</si>
  <si>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</si>
  <si>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</si>
  <si>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</si>
  <si>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</si>
  <si>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</si>
  <si>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</si>
  <si>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</si>
  <si>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</si>
  <si>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</si>
  <si>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</si>
  <si>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</si>
  <si>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</si>
  <si>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</si>
  <si>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</si>
  <si>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</si>
  <si>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</si>
  <si>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</si>
  <si>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</si>
  <si>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</si>
  <si>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</si>
  <si>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</si>
  <si>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</si>
  <si>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</si>
  <si>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</si>
  <si>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</si>
  <si>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</si>
  <si>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</si>
  <si>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</si>
  <si>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</si>
  <si>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</si>
  <si>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</si>
  <si>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</si>
  <si>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</si>
  <si>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</si>
  <si>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</si>
  <si>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</si>
  <si>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</si>
  <si>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</si>
  <si>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</si>
  <si>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</si>
  <si>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</si>
  <si>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</si>
  <si>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</si>
  <si>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</si>
  <si>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</si>
  <si>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</si>
  <si>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</si>
  <si>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</si>
  <si>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</si>
  <si>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</si>
  <si>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</si>
  <si>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</si>
  <si>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</si>
  <si>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</si>
  <si>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</si>
  <si>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</si>
  <si>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</si>
  <si>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</si>
  <si>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</si>
  <si>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</si>
  <si>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</si>
  <si>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</si>
  <si>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</si>
  <si>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</si>
  <si>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</si>
  <si>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</si>
  <si>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</si>
  <si>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</si>
  <si>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</si>
  <si>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</si>
  <si>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</si>
  <si>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</si>
  <si>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</si>
  <si>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</si>
  <si>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</si>
  <si>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</si>
  <si>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</si>
  <si>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</si>
  <si>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</si>
  <si>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</si>
  <si>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</si>
  <si>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</si>
  <si>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</si>
  <si>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</si>
  <si>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</si>
  <si>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</si>
  <si>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</si>
  <si>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</si>
  <si>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</si>
  <si>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</si>
  <si>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</si>
  <si>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</si>
  <si>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</si>
  <si>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</si>
  <si>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</si>
  <si>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</si>
  <si>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</si>
  <si>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</si>
  <si>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</si>
  <si>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</si>
  <si>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</si>
  <si>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</si>
  <si>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</si>
  <si>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</si>
  <si>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</si>
  <si>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</si>
  <si>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</si>
  <si>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</si>
  <si>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</si>
  <si>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</si>
  <si>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</si>
  <si>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</si>
  <si>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</si>
  <si>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</si>
  <si>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</si>
  <si>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</si>
  <si>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</si>
  <si>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</si>
  <si>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</si>
  <si>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</si>
  <si>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</si>
  <si>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</si>
  <si>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</si>
  <si>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</si>
  <si>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</si>
  <si>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</si>
  <si>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</si>
  <si>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</si>
  <si>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</si>
  <si>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</si>
  <si>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</si>
  <si>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</si>
  <si>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</si>
  <si>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</si>
  <si>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</si>
  <si>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</si>
  <si>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</si>
  <si>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</si>
  <si>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</si>
  <si>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</si>
  <si>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</si>
  <si>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</si>
  <si>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</si>
  <si>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</si>
  <si>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</si>
  <si>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</si>
  <si>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</si>
  <si>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</si>
  <si>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</si>
  <si>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</si>
  <si>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</si>
  <si>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</si>
  <si>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</si>
  <si>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</si>
  <si>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</si>
  <si>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</si>
  <si>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</si>
  <si>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</si>
  <si>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</si>
  <si>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</si>
  <si>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</si>
  <si>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</si>
  <si>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</si>
  <si>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</si>
  <si>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</si>
  <si>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</si>
  <si>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</si>
  <si>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</si>
  <si>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</si>
  <si>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</si>
  <si>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</si>
  <si>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</si>
  <si>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</si>
  <si>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</si>
  <si>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</si>
  <si>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</si>
  <si>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</si>
  <si>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</si>
  <si>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</si>
  <si>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</si>
  <si>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</si>
  <si>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</si>
  <si>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</si>
  <si>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</si>
  <si>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</si>
  <si>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</si>
  <si>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</si>
  <si>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</si>
  <si>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</si>
  <si>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</si>
  <si>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</si>
  <si>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</si>
  <si>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</si>
  <si>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</si>
  <si>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</si>
  <si>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</si>
  <si>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</si>
  <si>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</si>
  <si>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</si>
  <si>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</si>
  <si>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</si>
  <si>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</si>
  <si>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</si>
  <si>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</si>
  <si>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</si>
  <si>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</si>
  <si>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</si>
  <si>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</si>
  <si>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</si>
  <si>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</si>
  <si>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</si>
  <si>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</si>
  <si>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</si>
  <si>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</si>
  <si>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</si>
  <si>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</si>
  <si>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</si>
  <si>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</si>
  <si>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</si>
  <si>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</si>
  <si>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</si>
  <si>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</si>
  <si>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</si>
  <si>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</si>
  <si>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</si>
  <si>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</si>
  <si>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</si>
  <si>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</si>
  <si>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</si>
  <si>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</si>
  <si>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</si>
  <si>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</si>
  <si>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</si>
  <si>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</si>
  <si>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</si>
  <si>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</si>
  <si>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</si>
  <si>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</si>
  <si>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</si>
  <si>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</si>
  <si>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</si>
  <si>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</si>
  <si>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</si>
  <si>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</si>
  <si>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</si>
  <si>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</si>
  <si>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</si>
  <si>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</si>
  <si>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</si>
  <si>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</si>
  <si>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</si>
  <si>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</si>
  <si>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</si>
  <si>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</si>
  <si>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</si>
  <si>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</si>
  <si>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</si>
  <si>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</si>
  <si>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</si>
  <si>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</si>
  <si>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</si>
  <si>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</si>
  <si>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</si>
  <si>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</si>
  <si>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</si>
  <si>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</si>
  <si>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</si>
  <si>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</si>
  <si>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</si>
  <si>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</si>
  <si>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</si>
  <si>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</si>
  <si>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</si>
  <si>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</si>
  <si>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</si>
  <si>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</si>
  <si>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</si>
  <si>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</si>
  <si>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</si>
  <si>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</si>
  <si>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</si>
  <si>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</si>
  <si>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</si>
  <si>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</si>
  <si>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</si>
  <si>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</si>
  <si>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</si>
  <si>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</si>
  <si>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</si>
  <si>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</si>
  <si>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</si>
  <si>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</si>
  <si>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</si>
  <si>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</si>
  <si>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</si>
  <si>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</si>
  <si>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</si>
  <si>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</si>
  <si>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</si>
  <si>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</si>
  <si>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</si>
  <si>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</si>
  <si>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</si>
  <si>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</si>
  <si>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</si>
  <si>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</si>
  <si>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</si>
  <si>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</si>
  <si>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</si>
  <si>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</si>
  <si>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</si>
  <si>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</si>
  <si>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</si>
  <si>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</si>
  <si>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</si>
  <si>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</si>
  <si>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</si>
  <si>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</si>
  <si>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</si>
  <si>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</si>
  <si>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</si>
  <si>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</si>
  <si>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</si>
  <si>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</si>
  <si>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</si>
  <si>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</si>
  <si>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</si>
  <si>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</si>
  <si>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</si>
  <si>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</si>
  <si>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</si>
  <si>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</si>
  <si>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</si>
  <si>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</si>
  <si>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</si>
  <si>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</si>
  <si>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</si>
  <si>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</si>
  <si>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</si>
  <si>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</si>
  <si>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</si>
  <si>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</si>
  <si>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</si>
  <si>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</si>
  <si>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</si>
  <si>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</si>
  <si>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</si>
  <si>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</si>
  <si>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</si>
  <si>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</si>
  <si>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</si>
  <si>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</si>
  <si>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</si>
  <si>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</si>
  <si>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</si>
  <si>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</si>
  <si>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</si>
  <si>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</si>
  <si>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</si>
  <si>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</si>
  <si>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</si>
  <si>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</si>
  <si>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</si>
  <si>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</si>
  <si>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</si>
  <si>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</si>
  <si>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</si>
  <si>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</si>
  <si>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</si>
  <si>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</si>
  <si>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</si>
  <si>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</si>
  <si>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</si>
  <si>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</si>
  <si>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</si>
  <si>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</si>
  <si>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</si>
  <si>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</si>
  <si>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</si>
  <si>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</si>
  <si>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</si>
  <si>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</si>
  <si>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</si>
  <si>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</si>
  <si>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</si>
  <si>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</si>
  <si>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</si>
  <si>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</si>
  <si>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</si>
  <si>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</si>
  <si>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</si>
  <si>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</si>
  <si>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</si>
  <si>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</si>
  <si>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</si>
  <si>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</si>
  <si>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</si>
  <si>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</si>
  <si>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</si>
  <si>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</si>
  <si>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</si>
  <si>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</si>
  <si>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</si>
  <si>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</si>
  <si>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</si>
  <si>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</si>
  <si>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</si>
  <si>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</si>
  <si>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</si>
  <si>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</si>
  <si>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</si>
  <si>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</si>
  <si>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</si>
  <si>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</si>
  <si>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</si>
  <si>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</si>
  <si>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</si>
  <si>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</si>
  <si>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</si>
  <si>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</si>
  <si>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</si>
  <si>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</si>
  <si>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</si>
  <si>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</si>
  <si>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</si>
  <si>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</si>
  <si>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</si>
  <si>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</si>
  <si>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</si>
  <si>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</si>
  <si>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</si>
  <si>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</si>
  <si>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</si>
  <si>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</si>
  <si>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</si>
  <si>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</si>
  <si>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</si>
  <si>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</si>
  <si>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</si>
  <si>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</si>
  <si>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</si>
  <si>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</si>
  <si>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</si>
  <si>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</si>
  <si>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</si>
  <si>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</si>
  <si>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</si>
  <si>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</si>
  <si>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</si>
  <si>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</si>
  <si>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</si>
  <si>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</si>
  <si>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</si>
  <si>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</si>
  <si>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</si>
  <si>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</si>
  <si>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</si>
  <si>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</si>
  <si>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</si>
  <si>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</si>
  <si>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</si>
  <si>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</si>
  <si>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</si>
  <si>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</si>
  <si>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</si>
  <si>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</si>
  <si>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</si>
  <si>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</si>
  <si>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</si>
  <si>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</si>
  <si>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</si>
  <si>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</si>
  <si>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</si>
  <si>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</si>
  <si>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</si>
  <si>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</si>
  <si>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</si>
  <si>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</si>
  <si>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</si>
  <si>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</si>
  <si>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</si>
  <si>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</si>
  <si>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</si>
  <si>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</si>
  <si>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</si>
  <si>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</si>
  <si>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</si>
  <si>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</si>
  <si>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</si>
  <si>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</si>
  <si>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</si>
  <si>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</si>
  <si>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</si>
  <si>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</si>
  <si>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</si>
  <si>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</si>
  <si>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</si>
  <si>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</si>
  <si>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</si>
  <si>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</si>
  <si>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</si>
  <si>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</si>
  <si>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</si>
  <si>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</si>
  <si>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</si>
  <si>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</si>
  <si>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</si>
  <si>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</si>
  <si>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</si>
  <si>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</si>
  <si>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</si>
  <si>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</si>
  <si>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</si>
  <si>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</si>
  <si>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</si>
  <si>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</si>
  <si>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</si>
  <si>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</si>
  <si>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</si>
  <si>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</si>
  <si>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</si>
  <si>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</si>
  <si>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</si>
  <si>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</si>
  <si>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</si>
  <si>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</si>
  <si>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</si>
  <si>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</si>
  <si>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</si>
  <si>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</si>
  <si>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</si>
  <si>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</si>
  <si>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</si>
  <si>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</si>
  <si>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</si>
  <si>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</si>
  <si>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</si>
  <si>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</si>
  <si>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</si>
  <si>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</si>
  <si>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</si>
  <si>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</si>
  <si>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</si>
  <si>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</si>
  <si>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</si>
  <si>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</si>
  <si>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</si>
  <si>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</si>
  <si>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</si>
  <si>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</si>
  <si>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</si>
  <si>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</si>
  <si>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</si>
  <si>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</si>
  <si>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</si>
  <si>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</si>
  <si>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</si>
  <si>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</si>
  <si>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</si>
  <si>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</si>
  <si>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</si>
  <si>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</si>
  <si>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</si>
  <si>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</si>
  <si>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</si>
  <si>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</si>
  <si>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</si>
  <si>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</si>
  <si>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</si>
  <si>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</si>
  <si>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</si>
  <si>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</si>
  <si>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</si>
  <si>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</si>
  <si>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</si>
  <si>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</si>
  <si>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</si>
  <si>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</si>
  <si>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</si>
  <si>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</si>
  <si>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</si>
  <si>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</si>
  <si>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</si>
  <si>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</si>
  <si>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</si>
  <si>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</si>
  <si>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</si>
  <si>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</si>
  <si>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</si>
  <si>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</si>
  <si>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</si>
  <si>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</si>
  <si>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</si>
  <si>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</si>
  <si>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</si>
  <si>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</si>
  <si>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</si>
  <si>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</si>
  <si>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</si>
  <si>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</si>
  <si>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</si>
  <si>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</si>
  <si>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</si>
  <si>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</si>
  <si>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</si>
  <si>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</si>
  <si>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</si>
  <si>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</si>
  <si>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</si>
  <si>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</si>
  <si>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</si>
  <si>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</si>
  <si>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</si>
  <si>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</si>
  <si>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</si>
  <si>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</si>
  <si>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</si>
  <si>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</si>
  <si>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</si>
  <si>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</si>
  <si>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</si>
  <si>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</si>
  <si>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</si>
  <si>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</si>
  <si>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</si>
  <si>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</si>
  <si>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</si>
  <si>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</si>
  <si>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</si>
  <si>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</si>
  <si>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</si>
  <si>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</si>
  <si>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</si>
  <si>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</si>
  <si>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</si>
  <si>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</si>
  <si>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</si>
  <si>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</si>
  <si>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</si>
  <si>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</si>
  <si>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</si>
  <si>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</si>
  <si>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</si>
  <si>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</si>
  <si>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</si>
  <si>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</si>
  <si>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</si>
  <si>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</si>
  <si>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</si>
  <si>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</si>
  <si>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</si>
  <si>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</si>
  <si>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</si>
  <si>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</si>
  <si>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</si>
  <si>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</si>
  <si>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</si>
  <si>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</si>
  <si>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</si>
  <si>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</si>
  <si>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</si>
  <si>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</si>
  <si>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</si>
  <si>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</si>
  <si>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</si>
  <si>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</si>
  <si>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</si>
  <si>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</si>
  <si>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</si>
  <si>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</si>
  <si>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</si>
  <si>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</si>
  <si>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</si>
  <si>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</si>
  <si>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</si>
  <si>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</si>
  <si>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</si>
  <si>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</si>
  <si>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</si>
  <si>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</si>
  <si>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</si>
  <si>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</si>
  <si>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</si>
  <si>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</si>
  <si>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</si>
  <si>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</si>
  <si>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</si>
  <si>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</si>
  <si>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</si>
  <si>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</si>
  <si>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</si>
  <si>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</si>
  <si>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</si>
  <si>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</si>
  <si>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</si>
  <si>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</si>
  <si>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</si>
  <si>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</si>
  <si>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</si>
  <si>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</si>
  <si>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</si>
  <si>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</si>
  <si>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</si>
  <si>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</si>
  <si>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</si>
  <si>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</si>
  <si>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</si>
  <si>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</si>
  <si>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</si>
  <si>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</si>
  <si>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</si>
  <si>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</si>
  <si>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</si>
  <si>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</si>
  <si>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</si>
  <si>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</si>
  <si>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</si>
  <si>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</si>
  <si>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</si>
  <si>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</si>
  <si>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</si>
  <si>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</si>
  <si>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</si>
  <si>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</si>
  <si>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</si>
  <si>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</si>
  <si>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</si>
  <si>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</si>
  <si>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</si>
  <si>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</si>
  <si>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</si>
  <si>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</si>
  <si>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</si>
  <si>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</si>
  <si>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</si>
  <si>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</si>
  <si>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</si>
  <si>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</si>
  <si>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</si>
  <si>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</si>
  <si>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</si>
  <si>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</si>
  <si>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</si>
  <si>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</si>
  <si>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</si>
  <si>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</si>
  <si>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</si>
  <si>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</si>
  <si>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</si>
  <si>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</si>
  <si>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</si>
  <si>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</si>
  <si>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</si>
  <si>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</si>
  <si>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</si>
  <si>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</si>
  <si>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</si>
  <si>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</si>
  <si>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</si>
  <si>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</si>
  <si>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</si>
  <si>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</si>
  <si>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</si>
  <si>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</si>
  <si>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</si>
  <si>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</si>
  <si>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</si>
  <si>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</si>
  <si>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</si>
  <si>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</si>
  <si>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</si>
  <si>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</si>
  <si>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</si>
  <si>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</si>
  <si>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</si>
  <si>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</si>
  <si>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</si>
  <si>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</si>
  <si>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</si>
  <si>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</si>
  <si>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</si>
  <si>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</si>
  <si>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</si>
  <si>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</si>
  <si>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</si>
  <si>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</si>
  <si>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</si>
  <si>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</si>
  <si>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</si>
  <si>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</si>
  <si>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</si>
  <si>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</si>
  <si>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</si>
  <si>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</si>
  <si>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</si>
  <si>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</si>
  <si>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</si>
  <si>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</si>
  <si>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</si>
  <si>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</si>
  <si>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</si>
  <si>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</si>
  <si>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</si>
  <si>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</si>
  <si>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</si>
  <si>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</si>
  <si>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</si>
  <si>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</si>
  <si>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</si>
  <si>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</si>
  <si>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</si>
  <si>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</si>
  <si>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</si>
  <si>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</si>
  <si>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</si>
  <si>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</si>
  <si>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</si>
  <si>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</si>
  <si>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</si>
  <si>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</si>
  <si>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</si>
  <si>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</si>
  <si>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</si>
  <si>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</si>
  <si>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</si>
  <si>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</si>
  <si>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</si>
  <si>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</si>
  <si>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</si>
  <si>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</si>
  <si>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</si>
  <si>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</si>
  <si>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</si>
  <si>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</si>
  <si>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</si>
  <si>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</si>
  <si>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</si>
  <si>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</si>
  <si>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</si>
  <si>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</si>
  <si>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</si>
  <si>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</si>
  <si>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</si>
  <si>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</si>
  <si>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</si>
  <si>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</si>
  <si>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</si>
  <si>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</si>
  <si>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</si>
  <si>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</si>
  <si>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</si>
  <si>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</si>
  <si>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</si>
  <si>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</si>
  <si>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</si>
  <si>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</si>
  <si>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</si>
  <si>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</si>
  <si>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</si>
  <si>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</si>
  <si>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</si>
  <si>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</si>
  <si>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</si>
  <si>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</si>
  <si>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</si>
  <si>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</si>
  <si>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</si>
  <si>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</si>
  <si>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</si>
  <si>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</si>
  <si>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</si>
  <si>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</si>
  <si>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</si>
  <si>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</si>
  <si>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</si>
  <si>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</si>
  <si>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</si>
  <si>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</si>
  <si>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</si>
  <si>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</si>
  <si>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</si>
  <si>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</si>
  <si>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</si>
  <si>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</si>
  <si>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</si>
  <si>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</si>
  <si>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</si>
  <si>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</si>
  <si>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</si>
  <si>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</si>
  <si>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</si>
  <si>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</si>
  <si>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</si>
  <si>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</si>
  <si>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</si>
  <si>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</si>
  <si>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</si>
  <si>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</si>
  <si>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</si>
  <si>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</si>
  <si>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</si>
  <si>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</si>
  <si>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</si>
  <si>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</si>
  <si>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</si>
  <si>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</si>
  <si>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</si>
  <si>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</si>
  <si>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</si>
  <si>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</si>
  <si>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</si>
  <si>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</si>
  <si>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</si>
  <si>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</si>
  <si>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</si>
  <si>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</si>
  <si>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</si>
  <si>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</si>
  <si>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</si>
  <si>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</si>
  <si>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</si>
  <si>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</si>
  <si>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</si>
  <si>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</si>
  <si>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</si>
  <si>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</si>
  <si>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</si>
  <si>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</si>
  <si>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</si>
  <si>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</si>
  <si>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</si>
  <si>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</si>
  <si>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</si>
  <si>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</si>
  <si>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</si>
  <si>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</si>
  <si>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</si>
  <si>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</si>
  <si>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</si>
  <si>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</si>
  <si>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</si>
  <si>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</si>
  <si>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</si>
  <si>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</si>
  <si>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</si>
  <si>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</si>
  <si>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</si>
  <si>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</si>
  <si>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</si>
  <si>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</si>
  <si>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</si>
  <si>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</si>
  <si>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</si>
  <si>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</si>
  <si>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</si>
  <si>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</si>
  <si>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</si>
  <si>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</si>
  <si>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</si>
  <si>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</si>
  <si>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</si>
  <si>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</si>
  <si>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</si>
  <si>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</si>
  <si>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</si>
  <si>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</si>
  <si>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</si>
  <si>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</si>
  <si>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</si>
  <si>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</si>
  <si>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</si>
  <si>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</si>
  <si>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</si>
  <si>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</si>
  <si>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</si>
  <si>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</si>
  <si>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</si>
  <si>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</si>
  <si>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</si>
  <si>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</si>
  <si>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</si>
  <si>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</si>
  <si>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</si>
  <si>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</si>
  <si>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</si>
  <si>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</si>
  <si>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</si>
  <si>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</si>
  <si>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</si>
  <si>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</si>
  <si>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</si>
  <si>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</si>
  <si>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</si>
  <si>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</si>
  <si>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</si>
  <si>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</si>
  <si>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</si>
  <si>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</si>
  <si>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</si>
  <si>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</si>
  <si>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</si>
  <si>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</si>
  <si>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</si>
  <si>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</si>
  <si>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</si>
  <si>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</si>
  <si>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</si>
  <si>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</si>
  <si>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</si>
  <si>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</si>
  <si>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</si>
  <si>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</si>
  <si>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</si>
  <si>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</si>
  <si>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</si>
  <si>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</si>
  <si>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</si>
  <si>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</si>
  <si>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</si>
  <si>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</si>
  <si>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</si>
  <si>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</si>
  <si>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</si>
  <si>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</si>
  <si>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</si>
  <si>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</si>
  <si>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</si>
  <si>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</si>
  <si>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</si>
  <si>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</si>
  <si>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</si>
  <si>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</si>
  <si>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</si>
  <si>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</si>
  <si>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</si>
  <si>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</si>
  <si>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</si>
  <si>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</si>
  <si>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</si>
  <si>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</si>
  <si>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</si>
  <si>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</si>
  <si>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</si>
  <si>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</si>
  <si>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</si>
  <si>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</si>
  <si>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</si>
  <si>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</si>
  <si>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</si>
  <si>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</si>
  <si>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</si>
  <si>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</si>
  <si>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</si>
  <si>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</si>
  <si>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</si>
  <si>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</si>
  <si>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</si>
  <si>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</si>
  <si>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</si>
  <si>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</si>
  <si>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</si>
  <si>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</si>
  <si>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</si>
  <si>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</si>
  <si>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</si>
  <si>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</si>
  <si>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</si>
  <si>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</si>
  <si>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</si>
  <si>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</si>
  <si>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</si>
  <si>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</si>
  <si>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</si>
  <si>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</si>
  <si>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</si>
  <si>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</si>
  <si>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</si>
  <si>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</si>
  <si>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</si>
  <si>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</si>
  <si>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</si>
  <si>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</si>
  <si>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</si>
  <si>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</si>
  <si>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</si>
  <si>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</si>
  <si>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</si>
  <si>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</si>
  <si>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</si>
  <si>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</si>
  <si>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</si>
  <si>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</si>
  <si>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</si>
  <si>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</si>
  <si>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</si>
  <si>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</si>
  <si>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</si>
  <si>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</si>
  <si>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</si>
  <si>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</si>
  <si>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</si>
  <si>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</si>
  <si>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</si>
  <si>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</si>
  <si>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</si>
  <si>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</si>
  <si>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</si>
  <si>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</si>
  <si>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</si>
  <si>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</si>
  <si>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</si>
  <si>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</si>
  <si>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</si>
  <si>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</si>
  <si>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</si>
  <si>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</si>
  <si>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</si>
  <si>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</si>
  <si>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</si>
  <si>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</si>
  <si>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</si>
  <si>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</si>
  <si>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</si>
  <si>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</si>
  <si>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</si>
  <si>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</si>
  <si>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</si>
  <si>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</si>
  <si>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</si>
  <si>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</si>
  <si>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</si>
  <si>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</si>
  <si>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</si>
  <si>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</si>
  <si>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</si>
  <si>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</si>
  <si>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</si>
  <si>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</si>
  <si>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</si>
  <si>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</si>
  <si>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</si>
  <si>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</si>
  <si>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</si>
  <si>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</si>
  <si>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</si>
  <si>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</si>
  <si>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</si>
  <si>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</si>
  <si>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</si>
  <si>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</si>
  <si>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</si>
  <si>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</si>
  <si>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</si>
  <si>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</si>
  <si>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</si>
  <si>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</si>
  <si>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</si>
  <si>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</si>
  <si>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</si>
  <si>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</si>
  <si>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</si>
  <si>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</si>
  <si>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</si>
  <si>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</si>
  <si>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</si>
  <si>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</si>
  <si>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</si>
  <si>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</si>
  <si>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</si>
  <si>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</si>
  <si>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</si>
  <si>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</si>
  <si>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</si>
  <si>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</si>
  <si>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</si>
  <si>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</si>
  <si>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</si>
  <si>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</si>
  <si>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</si>
  <si>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</si>
  <si>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</si>
  <si>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</si>
  <si>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</si>
  <si>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</si>
  <si>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</si>
  <si>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</si>
  <si>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</si>
  <si>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</si>
  <si>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</si>
  <si>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</si>
  <si>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</si>
  <si>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</si>
  <si>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</si>
  <si>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</si>
  <si>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</si>
  <si>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</si>
  <si>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</si>
  <si>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</si>
  <si>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</si>
  <si>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</si>
  <si>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</si>
  <si>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</si>
  <si>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</si>
  <si>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</si>
  <si>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</si>
  <si>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</si>
  <si>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</si>
  <si>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</si>
  <si>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</si>
  <si>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</si>
  <si>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</si>
  <si>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</si>
  <si>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</si>
  <si>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</si>
  <si>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</si>
  <si>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</si>
  <si>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</si>
  <si>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</si>
  <si>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</si>
  <si>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</si>
  <si>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</si>
  <si>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</si>
  <si>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</si>
  <si>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</si>
  <si>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</si>
  <si>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</si>
  <si>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</si>
  <si>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</si>
  <si>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</si>
  <si>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</si>
  <si>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</si>
  <si>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</si>
  <si>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</si>
  <si>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</si>
  <si>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</si>
  <si>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</si>
  <si>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</si>
  <si>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</si>
  <si>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</si>
  <si>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</si>
  <si>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</si>
  <si>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</si>
  <si>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</si>
  <si>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</si>
  <si>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</si>
  <si>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</si>
  <si>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</si>
  <si>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</si>
  <si>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</si>
  <si>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</si>
  <si>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</si>
  <si>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</si>
  <si>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</si>
  <si>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</si>
  <si>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</si>
  <si>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</si>
  <si>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</si>
  <si>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</si>
  <si>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</si>
  <si>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</si>
  <si>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</si>
  <si>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</si>
  <si>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</si>
  <si>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</si>
  <si>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</si>
  <si>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</si>
  <si>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</si>
  <si>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</si>
  <si>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</si>
  <si>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</si>
  <si>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</si>
  <si>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</si>
  <si>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</si>
  <si>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</si>
  <si>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</si>
  <si>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</si>
  <si>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</si>
  <si>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</si>
  <si>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</si>
  <si>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</si>
  <si>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</si>
  <si>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</si>
  <si>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</si>
  <si>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</si>
  <si>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</si>
  <si>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</si>
  <si>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</si>
  <si>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</si>
  <si>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</si>
  <si>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</si>
  <si>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</si>
  <si>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</si>
  <si>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</si>
  <si>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</si>
  <si>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</si>
  <si>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</si>
  <si>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</si>
  <si>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</si>
  <si>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</si>
  <si>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</si>
  <si>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</si>
  <si>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</si>
  <si>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</si>
  <si>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</si>
  <si>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</si>
  <si>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</si>
  <si>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</si>
  <si>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</si>
  <si>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</si>
  <si>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</si>
  <si>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</si>
  <si>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</si>
  <si>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</si>
  <si>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</si>
  <si>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</si>
  <si>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</si>
  <si>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</si>
  <si>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</si>
  <si>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</si>
  <si>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</si>
  <si>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</si>
  <si>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</si>
  <si>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</si>
  <si>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</si>
  <si>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</si>
  <si>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</si>
  <si>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</si>
  <si>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</si>
  <si>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</si>
  <si>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</si>
  <si>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</si>
  <si>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</si>
  <si>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</si>
  <si>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</si>
  <si>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</si>
  <si>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</si>
  <si>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</si>
  <si>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</si>
  <si>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</si>
  <si>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</si>
  <si>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</si>
  <si>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</si>
  <si>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</si>
  <si>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</si>
  <si>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</si>
  <si>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</si>
  <si>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</si>
  <si>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</si>
  <si>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</si>
  <si>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</si>
  <si>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</si>
  <si>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</si>
  <si>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</si>
  <si>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</si>
  <si>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</si>
  <si>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</si>
  <si>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</si>
  <si>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</si>
  <si>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</si>
  <si>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</si>
  <si>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</si>
  <si>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</si>
  <si>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</si>
  <si>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</si>
  <si>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</si>
  <si>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</si>
  <si>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</si>
  <si>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</si>
  <si>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</si>
  <si>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</si>
  <si>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</si>
  <si>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</si>
  <si>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</si>
  <si>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</si>
  <si>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</si>
  <si>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</si>
  <si>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</si>
  <si>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</si>
  <si>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</si>
  <si>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</si>
  <si>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</si>
  <si>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</si>
  <si>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</si>
  <si>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</si>
  <si>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</si>
  <si>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</si>
  <si>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</si>
  <si>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</si>
  <si>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</si>
  <si>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</si>
  <si>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</si>
  <si>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</si>
  <si>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</si>
  <si>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</si>
  <si>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</si>
  <si>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</si>
  <si>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</si>
  <si>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</si>
  <si>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</si>
  <si>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</si>
  <si>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</si>
  <si>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</si>
  <si>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</si>
  <si>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</si>
  <si>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</si>
  <si>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</si>
  <si>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</si>
  <si>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</si>
  <si>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</si>
  <si>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</si>
  <si>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</si>
  <si>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</si>
  <si>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</si>
  <si>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</si>
  <si>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</si>
  <si>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</si>
  <si>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</si>
  <si>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</si>
  <si>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</si>
  <si>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</si>
  <si>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</si>
  <si>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</si>
  <si>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</si>
  <si>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</si>
  <si>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</si>
  <si>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</si>
  <si>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</si>
  <si>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</si>
  <si>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</si>
  <si>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</si>
  <si>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</si>
  <si>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</si>
  <si>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</si>
  <si>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</si>
  <si>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</si>
  <si>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</si>
  <si>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</si>
  <si>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</si>
  <si>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</si>
  <si>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</si>
  <si>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</si>
  <si>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</si>
  <si>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</si>
  <si>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</si>
  <si>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</si>
  <si>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</si>
  <si>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</si>
  <si>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</si>
  <si>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</si>
  <si>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</si>
  <si>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</si>
  <si>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</si>
  <si>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</si>
  <si>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</si>
  <si>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</si>
  <si>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</si>
  <si>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</si>
  <si>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</si>
  <si>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</si>
  <si>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</si>
  <si>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</si>
  <si>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</si>
  <si>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</si>
  <si>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</si>
  <si>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</si>
  <si>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</si>
  <si>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</si>
  <si>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</si>
  <si>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</si>
  <si>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</si>
  <si>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</si>
  <si>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</si>
  <si>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</si>
  <si>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</si>
  <si>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</si>
  <si>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</si>
  <si>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</si>
  <si>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</si>
  <si>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</si>
  <si>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</si>
  <si>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</si>
  <si>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</si>
  <si>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</si>
  <si>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</si>
  <si>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</si>
  <si>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</si>
  <si>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</si>
  <si>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</si>
  <si>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</si>
  <si>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</si>
  <si>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</si>
  <si>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</si>
  <si>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</si>
  <si>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</si>
  <si>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</si>
  <si>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</si>
  <si>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</si>
  <si>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</si>
  <si>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</si>
  <si>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</si>
  <si>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</si>
  <si>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</si>
  <si>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</si>
  <si>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</si>
  <si>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</si>
  <si>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</si>
  <si>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</si>
  <si>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</si>
  <si>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</si>
  <si>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</si>
  <si>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</si>
  <si>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</si>
  <si>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</si>
  <si>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</si>
  <si>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</si>
  <si>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</si>
  <si>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</si>
  <si>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</si>
  <si>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</si>
  <si>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</si>
  <si>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</si>
  <si>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</si>
  <si>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</si>
  <si>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</si>
  <si>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</si>
  <si>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</si>
  <si>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</si>
  <si>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</si>
  <si>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</si>
  <si>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</si>
  <si>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</si>
  <si>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</si>
  <si>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</si>
  <si>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</si>
  <si>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</si>
  <si>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</si>
  <si>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</si>
  <si>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</si>
  <si>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</si>
  <si>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</si>
  <si>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</si>
  <si>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</si>
  <si>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</si>
  <si>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</si>
  <si>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</si>
  <si>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</si>
  <si>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</si>
  <si>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</si>
  <si>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</si>
  <si>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</si>
  <si>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</si>
  <si>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</si>
  <si>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</si>
  <si>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</si>
  <si>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</si>
  <si>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</si>
  <si>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</si>
  <si>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</si>
  <si>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</si>
  <si>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</si>
  <si>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</si>
  <si>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</si>
  <si>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</si>
  <si>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</si>
  <si>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</si>
  <si>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</si>
  <si>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</si>
  <si>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</si>
  <si>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</si>
  <si>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</si>
  <si>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</si>
  <si>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</si>
  <si>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</si>
  <si>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</si>
  <si>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</si>
  <si>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</si>
  <si>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</si>
  <si>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</si>
  <si>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</si>
  <si>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</si>
  <si>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</si>
  <si>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</si>
  <si>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</si>
  <si>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</si>
  <si>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</si>
  <si>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</si>
  <si>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</si>
  <si>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</si>
  <si>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</si>
  <si>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</si>
  <si>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</si>
  <si>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</si>
  <si>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</si>
  <si>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</si>
  <si>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</si>
  <si>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</si>
  <si>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</si>
  <si>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</si>
  <si>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</si>
  <si>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</si>
  <si>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</si>
  <si>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</si>
  <si>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</si>
  <si>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</si>
  <si>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</si>
  <si>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</si>
  <si>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</si>
  <si>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</si>
  <si>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</si>
  <si>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</si>
  <si>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</si>
  <si>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</si>
  <si>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</si>
  <si>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</si>
  <si>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</si>
  <si>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</si>
  <si>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</si>
  <si>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</si>
  <si>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</si>
  <si>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</si>
  <si>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</si>
  <si>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</si>
  <si>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</si>
  <si>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</si>
  <si>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</si>
  <si>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</si>
  <si>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</si>
  <si>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</si>
  <si>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</si>
  <si>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</si>
  <si>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</si>
  <si>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</si>
  <si>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</si>
  <si>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</si>
  <si>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</si>
  <si>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</si>
  <si>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</si>
  <si>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</si>
  <si>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</si>
  <si>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</si>
  <si>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</si>
  <si>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</si>
  <si>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</si>
  <si>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</si>
  <si>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</si>
  <si>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</si>
  <si>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</si>
  <si>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</si>
  <si>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</si>
  <si>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</si>
  <si>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</si>
  <si>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</si>
  <si>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</si>
  <si>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</si>
  <si>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</si>
  <si>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</si>
  <si>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</si>
  <si>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</si>
  <si>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</si>
  <si>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</si>
  <si>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</si>
  <si>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</si>
  <si>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</si>
  <si>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</si>
  <si>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</si>
  <si>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</si>
  <si>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</si>
  <si>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</si>
  <si>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</si>
  <si>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</si>
  <si>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</si>
  <si>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</si>
  <si>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</si>
  <si>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</si>
  <si>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</si>
  <si>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</si>
  <si>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</si>
  <si>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</si>
  <si>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</si>
  <si>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</si>
  <si>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</si>
  <si>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</si>
  <si>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</si>
  <si>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</si>
  <si>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</si>
  <si>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</si>
  <si>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</si>
  <si>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</si>
  <si>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</si>
  <si>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</si>
  <si>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</si>
  <si>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</si>
  <si>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</si>
  <si>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</si>
  <si>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</si>
  <si>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</si>
  <si>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</si>
  <si>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</si>
  <si>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</si>
  <si>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</si>
  <si>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</si>
  <si>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</si>
  <si>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</si>
  <si>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</si>
  <si>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</si>
  <si>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</si>
  <si>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</si>
  <si>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</si>
  <si>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</si>
  <si>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</si>
  <si>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</si>
  <si>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</si>
  <si>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</si>
  <si>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</si>
  <si>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</si>
  <si>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</si>
  <si>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</si>
  <si>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</si>
  <si>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</si>
  <si>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</si>
  <si>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</si>
  <si>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</si>
  <si>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</si>
  <si>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</si>
  <si>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</si>
  <si>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</si>
  <si>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</si>
  <si>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</si>
  <si>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</si>
  <si>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</si>
  <si>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</si>
  <si>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</si>
  <si>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</si>
  <si>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</si>
  <si>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</si>
  <si>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</si>
  <si>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</si>
  <si>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</si>
  <si>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</si>
  <si>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</si>
  <si>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</si>
  <si>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</si>
  <si>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</si>
  <si>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</si>
  <si>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</si>
  <si>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</si>
  <si>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</si>
  <si>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</si>
  <si>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</si>
  <si>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</si>
  <si>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</si>
  <si>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</si>
  <si>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</si>
  <si>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</si>
  <si>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</si>
  <si>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</si>
  <si>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</si>
  <si>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</si>
  <si>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</si>
  <si>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</si>
  <si>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</si>
  <si>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</si>
  <si>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</si>
  <si>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</si>
  <si>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</si>
  <si>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</si>
  <si>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</si>
  <si>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</si>
  <si>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</si>
  <si>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</si>
  <si>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</si>
  <si>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</si>
  <si>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</si>
  <si>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</si>
  <si>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</si>
  <si>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</si>
  <si>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</si>
  <si>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</si>
  <si>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</si>
  <si>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</si>
  <si>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</si>
  <si>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</si>
  <si>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</si>
  <si>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</si>
  <si>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</si>
  <si>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</si>
  <si>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</si>
  <si>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</si>
  <si>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</si>
  <si>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</si>
  <si>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</si>
  <si>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</si>
  <si>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</si>
  <si>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</si>
  <si>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</si>
  <si>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</si>
  <si>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</si>
  <si>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</si>
  <si>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</si>
  <si>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</si>
  <si>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</si>
  <si>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</si>
  <si>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</si>
  <si>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</si>
  <si>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</si>
  <si>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</si>
  <si>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</si>
  <si>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</si>
  <si>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</si>
  <si>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</si>
  <si>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</si>
  <si>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</si>
  <si>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</si>
  <si>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</si>
  <si>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</si>
  <si>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</si>
  <si>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</si>
  <si>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</si>
  <si>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</si>
  <si>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</si>
  <si>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</si>
  <si>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</si>
  <si>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</si>
  <si>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</si>
  <si>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</si>
  <si>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</si>
  <si>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</si>
  <si>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</si>
  <si>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</si>
  <si>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</si>
  <si>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</si>
  <si>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</si>
  <si>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</si>
  <si>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</si>
  <si>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</si>
  <si>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</si>
  <si>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</si>
  <si>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</si>
  <si>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</si>
  <si>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</si>
  <si>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</si>
  <si>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</si>
  <si>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</si>
  <si>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</si>
  <si>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</si>
  <si>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</si>
  <si>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</si>
  <si>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</si>
  <si>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</si>
  <si>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</si>
  <si>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</si>
  <si>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</si>
  <si>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</si>
  <si>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</si>
  <si>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</si>
  <si>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</si>
  <si>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</si>
  <si>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</si>
  <si>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</si>
  <si>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</si>
  <si>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</si>
  <si>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</si>
  <si>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</si>
  <si>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</si>
  <si>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</si>
  <si>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</si>
  <si>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</si>
  <si>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</si>
  <si>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</si>
  <si>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</si>
  <si>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</si>
  <si>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</si>
  <si>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</si>
  <si>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</si>
  <si>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</si>
  <si>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</si>
  <si>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</si>
  <si>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</si>
  <si>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</si>
  <si>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</si>
  <si>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</si>
  <si>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</si>
  <si>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</si>
  <si>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</si>
  <si>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</si>
  <si>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</si>
  <si>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</si>
  <si>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</si>
  <si>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</si>
  <si>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</si>
  <si>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</si>
  <si>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</si>
  <si>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</si>
  <si>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</si>
  <si>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</si>
  <si>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</si>
  <si>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</si>
  <si>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</si>
  <si>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</si>
  <si>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</si>
  <si>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</si>
  <si>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</si>
  <si>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</si>
  <si>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</si>
  <si>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</si>
  <si>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</si>
  <si>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</si>
  <si>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</si>
  <si>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</si>
  <si>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</si>
  <si>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</si>
  <si>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</si>
  <si>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</si>
  <si>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</si>
  <si>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</si>
  <si>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</si>
  <si>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</si>
  <si>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</si>
  <si>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</si>
  <si>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</si>
  <si>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</si>
  <si>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</si>
  <si>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</si>
  <si>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</si>
  <si>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</si>
  <si>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</si>
  <si>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</si>
  <si>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</si>
  <si>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</si>
  <si>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</si>
  <si>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</si>
  <si>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</si>
  <si>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</si>
  <si>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</si>
  <si>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</si>
  <si>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</si>
  <si>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</si>
  <si>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</si>
  <si>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</si>
  <si>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</si>
  <si>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</si>
  <si>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</si>
  <si>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</si>
  <si>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</si>
  <si>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</si>
  <si>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</si>
  <si>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</si>
  <si>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</si>
  <si>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</si>
  <si>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</si>
  <si>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</si>
  <si>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</si>
  <si>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</si>
  <si>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</si>
  <si>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</si>
  <si>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</si>
  <si>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</si>
  <si>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</si>
  <si>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</si>
  <si>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</si>
  <si>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</si>
  <si>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</si>
  <si>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</si>
  <si>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</si>
  <si>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</si>
  <si>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</si>
  <si>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</si>
  <si>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</si>
  <si>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</si>
  <si>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</si>
  <si>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</si>
  <si>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</si>
  <si>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</si>
  <si>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</si>
  <si>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</si>
  <si>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</si>
  <si>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</si>
  <si>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</si>
  <si>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</si>
  <si>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</si>
  <si>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</si>
  <si>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</si>
  <si>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</si>
  <si>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</si>
  <si>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</si>
  <si>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</si>
  <si>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</si>
  <si>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</si>
  <si>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</si>
  <si>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</si>
  <si>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</si>
  <si>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</si>
  <si>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</si>
  <si>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</si>
  <si>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</si>
  <si>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</si>
  <si>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</si>
  <si>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</si>
  <si>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</si>
  <si>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</si>
  <si>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</si>
  <si>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</si>
  <si>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</si>
  <si>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</si>
  <si>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</si>
  <si>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</si>
  <si>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</si>
  <si>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</si>
  <si>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</si>
  <si>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</si>
  <si>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</si>
  <si>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</si>
  <si>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</si>
  <si>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</si>
  <si>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</si>
  <si>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</si>
  <si>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</si>
  <si>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</si>
  <si>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</si>
  <si>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</si>
  <si>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</si>
  <si>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</si>
  <si>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</si>
  <si>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</si>
  <si>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</si>
  <si>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</si>
  <si>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</si>
  <si>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</si>
  <si>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</si>
  <si>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</si>
  <si>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</si>
  <si>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</si>
  <si>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</si>
  <si>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</si>
  <si>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</si>
  <si>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</si>
  <si>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</si>
  <si>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</si>
  <si>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</si>
  <si>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</si>
  <si>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</si>
  <si>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</si>
  <si>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</si>
  <si>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</si>
  <si>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</si>
  <si>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</si>
  <si>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</si>
  <si>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</si>
  <si>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</si>
  <si>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</si>
  <si>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</si>
  <si>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</si>
  <si>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</si>
  <si>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</si>
  <si>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</si>
  <si>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</si>
  <si>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</si>
  <si>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</si>
  <si>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</si>
  <si>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</si>
  <si>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</si>
  <si>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</si>
  <si>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</si>
  <si>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</si>
  <si>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</si>
  <si>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</si>
  <si>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</si>
  <si>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</si>
  <si>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</si>
  <si>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</si>
  <si>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</si>
  <si>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</si>
  <si>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</si>
  <si>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</si>
  <si>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</si>
  <si>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</si>
  <si>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</si>
  <si>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</si>
  <si>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</si>
  <si>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</si>
  <si>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</si>
  <si>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</si>
  <si>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</si>
  <si>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</si>
  <si>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</si>
  <si>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</si>
  <si>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</si>
  <si>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</si>
  <si>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</si>
  <si>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</si>
  <si>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</si>
  <si>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</si>
  <si>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</si>
  <si>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</si>
  <si>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</si>
  <si>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</si>
  <si>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</si>
  <si>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</si>
  <si>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</si>
  <si>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</si>
  <si>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</si>
  <si>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</si>
  <si>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</si>
  <si>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</si>
  <si>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</si>
  <si>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</si>
  <si>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</si>
  <si>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</si>
  <si>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</si>
  <si>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</si>
  <si>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</si>
  <si>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</si>
  <si>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</si>
  <si>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</si>
  <si>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</si>
  <si>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</si>
  <si>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</si>
  <si>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</si>
  <si>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</si>
  <si>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</si>
  <si>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</si>
  <si>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</si>
  <si>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</si>
  <si>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</si>
  <si>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</si>
  <si>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</si>
  <si>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</si>
  <si>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</si>
  <si>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</si>
  <si>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</si>
  <si>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</si>
  <si>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</si>
  <si>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</si>
  <si>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</si>
  <si>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</si>
  <si>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</si>
  <si>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</si>
  <si>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</si>
  <si>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</si>
  <si>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</si>
  <si>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</si>
  <si>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</si>
  <si>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</si>
  <si>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</si>
  <si>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</si>
  <si>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</si>
  <si>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</si>
  <si>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</si>
  <si>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</si>
  <si>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</si>
  <si>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</si>
  <si>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</si>
  <si>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</si>
  <si>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</si>
  <si>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</si>
  <si>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</si>
  <si>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</si>
  <si>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</si>
  <si>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</si>
  <si>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</si>
  <si>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</si>
  <si>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</si>
  <si>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</si>
  <si>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</si>
  <si>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</si>
  <si>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</si>
  <si>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</si>
  <si>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</si>
  <si>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</si>
  <si>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</si>
  <si>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</si>
  <si>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</si>
  <si>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</si>
  <si>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</si>
  <si>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</si>
  <si>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</si>
  <si>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</si>
  <si>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</si>
  <si>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</si>
  <si>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</si>
  <si>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</si>
  <si>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</si>
  <si>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</si>
  <si>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</si>
  <si>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</si>
  <si>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</si>
  <si>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</si>
  <si>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</si>
  <si>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</si>
  <si>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</si>
  <si>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</si>
  <si>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</si>
  <si>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</si>
  <si>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</si>
  <si>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</si>
  <si>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</si>
  <si>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</si>
  <si>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</si>
  <si>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</si>
  <si>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</si>
  <si>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</si>
  <si>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</si>
  <si>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</si>
  <si>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</si>
  <si>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</si>
  <si>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</si>
  <si>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</si>
  <si>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</si>
  <si>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</si>
  <si>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</si>
  <si>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</si>
  <si>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</si>
  <si>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</si>
  <si>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</si>
  <si>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</si>
  <si>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</si>
  <si>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</si>
  <si>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</si>
  <si>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</si>
  <si>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</si>
  <si>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</si>
  <si>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</si>
  <si>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</si>
  <si>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</si>
  <si>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</si>
  <si>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</si>
  <si>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</si>
  <si>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</si>
  <si>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</si>
  <si>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</si>
  <si>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</si>
  <si>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</si>
  <si>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</si>
  <si>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</si>
  <si>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</si>
  <si>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</si>
  <si>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</si>
  <si>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</si>
  <si>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</si>
  <si>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</si>
  <si>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</si>
  <si>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</si>
  <si>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</si>
  <si>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</si>
  <si>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</si>
  <si>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</si>
  <si>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</si>
  <si>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</si>
  <si>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</si>
  <si>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</si>
  <si>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</si>
  <si>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</si>
  <si>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</si>
  <si>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</si>
  <si>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</si>
  <si>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</si>
  <si>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</si>
  <si>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</si>
  <si>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</si>
  <si>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</si>
  <si>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</si>
  <si>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</si>
  <si>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</si>
  <si>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</si>
  <si>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</si>
  <si>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</si>
  <si>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</si>
  <si>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</si>
  <si>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</si>
  <si>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</si>
  <si>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</si>
  <si>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</si>
  <si>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</si>
  <si>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</si>
  <si>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</si>
  <si>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</si>
  <si>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</si>
  <si>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</si>
  <si>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</si>
  <si>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</si>
  <si>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</si>
  <si>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</si>
  <si>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</si>
  <si>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</si>
  <si>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</si>
  <si>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</si>
  <si>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</si>
  <si>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</si>
  <si>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</si>
  <si>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</si>
  <si>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</si>
  <si>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</si>
  <si>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</si>
  <si>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</si>
  <si>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</si>
  <si>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</si>
  <si>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</si>
  <si>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</si>
  <si>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</si>
  <si>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</si>
  <si>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</si>
  <si>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</si>
  <si>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</si>
  <si>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</si>
  <si>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</si>
  <si>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</si>
  <si>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</si>
  <si>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</si>
  <si>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</si>
  <si>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</si>
  <si>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</si>
  <si>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</si>
  <si>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</si>
  <si>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</si>
  <si>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</si>
  <si>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</si>
  <si>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</si>
  <si>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</si>
  <si>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</si>
  <si>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</si>
  <si>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</si>
  <si>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</si>
  <si>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</si>
  <si>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</si>
  <si>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</si>
  <si>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</si>
  <si>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</si>
  <si>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</si>
  <si>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</si>
  <si>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</si>
  <si>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</si>
  <si>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</si>
  <si>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</si>
  <si>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</si>
  <si>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</si>
  <si>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</si>
  <si>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</si>
  <si>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</si>
  <si>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</si>
  <si>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</si>
  <si>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</si>
  <si>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</si>
  <si>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</si>
  <si>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</si>
  <si>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</si>
  <si>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</si>
  <si>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</si>
  <si>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</si>
  <si>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</si>
  <si>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</si>
  <si>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</si>
  <si>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</si>
  <si>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</si>
  <si>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</si>
  <si>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</si>
  <si>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</si>
  <si>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</si>
  <si>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</si>
  <si>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</si>
  <si>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</si>
  <si>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</si>
  <si>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</si>
  <si>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</si>
  <si>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</si>
  <si>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</si>
  <si>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</si>
  <si>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</si>
  <si>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</si>
  <si>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</si>
  <si>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</si>
  <si>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</si>
  <si>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</si>
  <si>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</si>
  <si>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</si>
  <si>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</si>
  <si>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</si>
  <si>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</si>
  <si>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</si>
  <si>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</si>
  <si>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</si>
  <si>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</si>
  <si>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</si>
  <si>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</si>
  <si>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</si>
  <si>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</si>
  <si>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</si>
  <si>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</si>
  <si>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</si>
  <si>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</si>
  <si>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</si>
  <si>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</si>
  <si>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</si>
  <si>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</si>
  <si>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</si>
  <si>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</si>
  <si>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</si>
  <si>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</si>
  <si>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</si>
  <si>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</si>
  <si>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</si>
  <si>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</si>
  <si>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</si>
  <si>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</si>
  <si>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</si>
  <si>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</si>
  <si>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</si>
  <si>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</si>
  <si>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</si>
  <si>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</si>
  <si>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</si>
  <si>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</si>
  <si>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</si>
  <si>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</si>
  <si>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</si>
  <si>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</si>
  <si>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</si>
  <si>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</si>
  <si>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</si>
  <si>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</si>
  <si>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</si>
  <si>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</si>
  <si>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</si>
  <si>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</si>
  <si>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</si>
  <si>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</si>
  <si>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</si>
  <si>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</si>
  <si>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</si>
  <si>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</si>
  <si>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</si>
  <si>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</si>
  <si>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</si>
  <si>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</si>
  <si>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</si>
  <si>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</si>
  <si>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</si>
  <si>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</si>
  <si>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</si>
  <si>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</si>
  <si>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</si>
  <si>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</si>
  <si>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</si>
  <si>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</si>
  <si>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</si>
  <si>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</si>
  <si>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</si>
  <si>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</si>
  <si>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</si>
  <si>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</si>
  <si>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</si>
  <si>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</si>
  <si>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</si>
  <si>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</si>
  <si>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</si>
  <si>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</si>
  <si>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</si>
  <si>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</si>
  <si>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</si>
  <si>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</si>
  <si>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</si>
  <si>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</si>
  <si>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</si>
  <si>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</si>
  <si>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</si>
  <si>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</si>
  <si>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</si>
  <si>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</si>
  <si>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</si>
  <si>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</si>
  <si>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</si>
  <si>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</si>
  <si>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</si>
  <si>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</si>
  <si>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</si>
  <si>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</si>
  <si>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</si>
  <si>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</si>
  <si>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</si>
  <si>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</si>
  <si>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</si>
  <si>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</si>
  <si>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</si>
  <si>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</si>
  <si>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</si>
  <si>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</si>
  <si>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</si>
  <si>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</si>
  <si>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</si>
  <si>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</si>
  <si>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</si>
  <si>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</si>
  <si>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</si>
  <si>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</si>
  <si>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</si>
  <si>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</si>
  <si>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</si>
  <si>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</si>
  <si>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</si>
  <si>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</si>
  <si>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</si>
  <si>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</si>
  <si>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</si>
  <si>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</si>
  <si>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</si>
  <si>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</si>
  <si>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</si>
  <si>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</si>
  <si>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</si>
  <si>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</si>
  <si>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</si>
  <si>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</si>
  <si>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</si>
  <si>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</si>
  <si>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</si>
  <si>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</si>
  <si>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</si>
  <si>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</si>
  <si>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</si>
  <si>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</si>
  <si>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</si>
  <si>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</si>
  <si>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</si>
  <si>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</si>
  <si>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</si>
  <si>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</si>
  <si>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</si>
  <si>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</si>
  <si>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</si>
  <si>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</si>
  <si>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</si>
  <si>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</si>
  <si>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</si>
  <si>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</si>
  <si>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</si>
  <si>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</si>
  <si>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</si>
  <si>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</si>
  <si>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</si>
  <si>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</si>
  <si>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</si>
  <si>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</si>
  <si>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</si>
  <si>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</si>
  <si>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</si>
  <si>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</si>
  <si>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</si>
  <si>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</si>
  <si>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</si>
  <si>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</si>
  <si>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</si>
  <si>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</si>
  <si>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</si>
  <si>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</si>
  <si>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</si>
  <si>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</si>
  <si>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</si>
  <si>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</si>
  <si>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</si>
  <si>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</si>
  <si>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</si>
  <si>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</si>
  <si>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</si>
  <si>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</si>
  <si>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</si>
  <si>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</si>
  <si>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</si>
  <si>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</si>
  <si>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</si>
  <si>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</si>
  <si>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</si>
  <si>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</si>
  <si>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</si>
  <si>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</si>
  <si>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</si>
  <si>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</si>
  <si>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</si>
  <si>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</si>
  <si>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</si>
  <si>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</si>
  <si>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</si>
  <si>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</si>
  <si>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</si>
  <si>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</si>
  <si>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</si>
  <si>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</si>
  <si>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</si>
  <si>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</si>
  <si>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</si>
  <si>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</si>
  <si>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</si>
  <si>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</si>
  <si>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</si>
  <si>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</si>
  <si>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</si>
  <si>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</si>
  <si>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</si>
  <si>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</si>
  <si>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</si>
  <si>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</si>
  <si>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</si>
  <si>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</si>
  <si>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</si>
  <si>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</si>
  <si>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</si>
  <si>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</si>
  <si>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</si>
  <si>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</si>
  <si>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</si>
  <si>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</si>
  <si>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</si>
  <si>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</si>
  <si>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</si>
  <si>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</si>
  <si>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</si>
  <si>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</si>
  <si>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</si>
  <si>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</si>
  <si>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</si>
  <si>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</si>
  <si>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</si>
  <si>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</si>
  <si>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</si>
  <si>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</si>
  <si>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</si>
  <si>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</si>
  <si>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</si>
  <si>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</si>
  <si>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</si>
  <si>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</si>
  <si>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</si>
  <si>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</si>
  <si>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</si>
  <si>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</si>
  <si>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</si>
  <si>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</si>
  <si>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</si>
  <si>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</si>
  <si>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</si>
  <si>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</si>
  <si>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</si>
  <si>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</si>
  <si>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</si>
  <si>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</si>
  <si>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</si>
  <si>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</si>
  <si>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</si>
  <si>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</si>
  <si>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</si>
  <si>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</si>
  <si>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</si>
  <si>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</si>
  <si>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</si>
  <si>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</si>
  <si>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</si>
  <si>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</si>
  <si>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</si>
  <si>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</si>
  <si>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</si>
  <si>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</si>
  <si>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</si>
  <si>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</si>
  <si>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</si>
  <si>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</si>
  <si>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</si>
  <si>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</si>
  <si>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</si>
  <si>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</si>
  <si>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</si>
  <si>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</si>
  <si>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</si>
  <si>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</si>
  <si>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</si>
  <si>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</si>
  <si>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</si>
  <si>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</si>
  <si>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</si>
  <si>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</si>
  <si>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</si>
  <si>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</si>
  <si>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</si>
  <si>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</si>
  <si>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</si>
  <si>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</si>
  <si>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</si>
  <si>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</si>
  <si>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</si>
  <si>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</si>
  <si>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</si>
  <si>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</si>
  <si>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</si>
  <si>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</si>
  <si>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</si>
  <si>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</si>
  <si>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</si>
  <si>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</si>
  <si>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</si>
  <si>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</si>
  <si>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</si>
  <si>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</si>
  <si>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</si>
  <si>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</si>
  <si>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</si>
  <si>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</si>
  <si>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</si>
  <si>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</si>
  <si>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</si>
  <si>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</si>
  <si>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</si>
  <si>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</si>
  <si>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</si>
  <si>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</si>
  <si>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</si>
  <si>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</si>
  <si>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</si>
  <si>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</si>
  <si>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</si>
  <si>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</si>
  <si>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</si>
  <si>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</si>
  <si>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</si>
  <si>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</si>
  <si>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</si>
  <si>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</si>
  <si>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</si>
  <si>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</si>
  <si>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</si>
  <si>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</si>
  <si>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</si>
  <si>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</si>
  <si>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</si>
  <si>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</si>
  <si>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</si>
  <si>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</si>
  <si>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</si>
  <si>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</si>
  <si>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</si>
  <si>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</si>
  <si>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</si>
  <si>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</si>
  <si>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</si>
  <si>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</si>
  <si>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</si>
  <si>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</si>
  <si>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</si>
  <si>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</si>
  <si>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</si>
  <si>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</si>
  <si>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</si>
  <si>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</si>
  <si>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</si>
  <si>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</si>
  <si>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</si>
  <si>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</si>
  <si>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</si>
  <si>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</si>
  <si>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</si>
  <si>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</si>
  <si>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</si>
  <si>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</si>
  <si>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</si>
  <si>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</si>
  <si>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</si>
  <si>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</si>
  <si>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</si>
  <si>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</si>
  <si>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</si>
  <si>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</si>
  <si>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</si>
  <si>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</si>
  <si>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</si>
  <si>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</si>
  <si>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</si>
  <si>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</si>
  <si>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</si>
  <si>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</si>
  <si>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</si>
  <si>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</si>
  <si>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</si>
  <si>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</si>
  <si>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</si>
  <si>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</si>
  <si>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</si>
  <si>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</si>
  <si>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</si>
  <si>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</si>
  <si>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</si>
  <si>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</si>
  <si>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</si>
  <si>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</si>
  <si>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</si>
  <si>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</si>
  <si>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</si>
  <si>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</si>
  <si>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</si>
  <si>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</si>
  <si>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</si>
  <si>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</si>
  <si>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</si>
  <si>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</si>
  <si>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</si>
  <si>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</si>
  <si>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</si>
  <si>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</si>
  <si>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</si>
  <si>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</si>
  <si>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</si>
  <si>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</si>
  <si>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</si>
  <si>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</si>
  <si>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</si>
  <si>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</si>
  <si>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</si>
  <si>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</si>
  <si>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</si>
  <si>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</si>
  <si>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</si>
  <si>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</si>
  <si>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</si>
  <si>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</si>
  <si>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</si>
  <si>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</si>
  <si>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</si>
  <si>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</si>
  <si>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</si>
  <si>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</si>
  <si>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</si>
  <si>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</si>
  <si>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</si>
  <si>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</si>
  <si>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</si>
  <si>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</si>
  <si>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</si>
  <si>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</si>
  <si>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</si>
  <si>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</si>
  <si>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</si>
  <si>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</si>
  <si>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</si>
  <si>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</si>
  <si>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</si>
  <si>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</si>
  <si>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</si>
  <si>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</si>
  <si>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</si>
  <si>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</si>
  <si>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</si>
  <si>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</si>
  <si>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</si>
  <si>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</si>
  <si>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</si>
  <si>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</si>
  <si>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</si>
  <si>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</si>
  <si>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</si>
  <si>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</si>
  <si>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</si>
  <si>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</si>
  <si>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</si>
  <si>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</si>
  <si>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</si>
  <si>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</si>
  <si>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</si>
  <si>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</si>
  <si>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</si>
  <si>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</si>
  <si>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</si>
  <si>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</si>
  <si>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</si>
  <si>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</si>
  <si>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</si>
  <si>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</si>
  <si>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</si>
  <si>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</si>
  <si>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</si>
  <si>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</si>
  <si>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</si>
  <si>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</si>
  <si>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</si>
  <si>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</si>
  <si>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</si>
  <si>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</si>
  <si>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</si>
  <si>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</si>
  <si>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</si>
  <si>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</si>
  <si>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</si>
  <si>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</si>
  <si>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</si>
  <si>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</si>
  <si>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</si>
  <si>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</si>
  <si>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</si>
  <si>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</si>
  <si>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</si>
  <si>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</si>
  <si>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</si>
  <si>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</si>
  <si>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</si>
  <si>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</si>
  <si>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</si>
  <si>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</si>
  <si>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</si>
  <si>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</si>
  <si>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</si>
  <si>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</si>
  <si>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</si>
  <si>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</si>
  <si>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</si>
  <si>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</si>
  <si>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</si>
  <si>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</si>
  <si>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</si>
  <si>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</si>
  <si>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</si>
  <si>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</si>
  <si>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</si>
  <si>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</si>
  <si>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</si>
  <si>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</si>
  <si>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</si>
  <si>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</si>
  <si>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</si>
  <si>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</si>
  <si>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</si>
  <si>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</si>
  <si>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</si>
  <si>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</si>
  <si>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</si>
  <si>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</si>
  <si>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</si>
  <si>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</si>
  <si>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</si>
  <si>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</si>
  <si>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</si>
  <si>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</si>
  <si>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</si>
  <si>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</si>
  <si>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</si>
  <si>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</si>
  <si>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</si>
  <si>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</si>
  <si>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</si>
  <si>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</si>
  <si>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</si>
  <si>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</si>
  <si>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</si>
  <si>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</si>
  <si>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</si>
  <si>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</si>
  <si>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</si>
  <si>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</si>
  <si>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</si>
  <si>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</si>
  <si>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</si>
  <si>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</si>
  <si>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</si>
  <si>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</si>
  <si>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</si>
  <si>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</si>
  <si>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</si>
  <si>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</si>
  <si>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</si>
  <si>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</si>
  <si>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</si>
  <si>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</si>
  <si>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</si>
  <si>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</si>
  <si>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</si>
  <si>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</si>
  <si>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</si>
  <si>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</si>
  <si>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</si>
  <si>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</si>
  <si>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</si>
  <si>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</si>
  <si>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</si>
  <si>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</si>
  <si>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</si>
  <si>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</si>
  <si>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</si>
  <si>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</si>
  <si>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</si>
  <si>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</si>
  <si>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</si>
  <si>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</si>
  <si>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</si>
  <si>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</si>
  <si>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</si>
  <si>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</si>
  <si>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</si>
  <si>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</si>
  <si>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</si>
  <si>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</si>
  <si>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</si>
  <si>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</si>
  <si>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</si>
  <si>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</si>
  <si>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</si>
  <si>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</si>
  <si>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</si>
  <si>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</si>
  <si>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</si>
  <si>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</si>
  <si>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</si>
  <si>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</si>
  <si>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</si>
  <si>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</si>
  <si>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</si>
  <si>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</si>
  <si>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</si>
  <si>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</si>
  <si>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</si>
  <si>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</si>
  <si>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</si>
  <si>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</si>
  <si>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</si>
  <si>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</si>
  <si>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</si>
  <si>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</si>
  <si>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</si>
  <si>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</si>
  <si>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</si>
  <si>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</si>
  <si>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</si>
  <si>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</si>
  <si>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</si>
  <si>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</si>
  <si>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</si>
  <si>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</si>
  <si>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</si>
  <si>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</si>
  <si>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</si>
  <si>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</si>
  <si>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</si>
  <si>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</si>
  <si>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</si>
  <si>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</si>
  <si>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</si>
  <si>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</si>
  <si>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</si>
  <si>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</si>
  <si>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</si>
  <si>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</si>
  <si>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</si>
  <si>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</si>
  <si>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</si>
  <si>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</si>
  <si>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</si>
  <si>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</si>
  <si>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</si>
  <si>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</si>
  <si>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</si>
  <si>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</si>
  <si>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</si>
  <si>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</si>
  <si>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</si>
  <si>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</si>
  <si>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</si>
  <si>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</si>
  <si>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</si>
  <si>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</si>
  <si>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</si>
  <si>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</si>
  <si>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</si>
  <si>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</si>
  <si>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</si>
  <si>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</si>
  <si>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</si>
  <si>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</si>
  <si>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</si>
  <si>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</si>
  <si>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</si>
  <si>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</si>
  <si>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</si>
  <si>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</si>
  <si>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</si>
  <si>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</si>
  <si>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</si>
  <si>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</si>
  <si>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</si>
  <si>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</si>
  <si>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</si>
  <si>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</si>
  <si>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</si>
  <si>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</si>
  <si>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</si>
  <si>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</si>
  <si>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</si>
  <si>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</si>
  <si>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</si>
  <si>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</si>
  <si>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</si>
  <si>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</si>
  <si>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</si>
  <si>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</si>
  <si>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</si>
  <si>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</si>
  <si>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</si>
  <si>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</si>
  <si>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</si>
  <si>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</si>
  <si>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</si>
  <si>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</si>
  <si>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</si>
  <si>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</si>
  <si>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</si>
  <si>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</si>
  <si>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</si>
  <si>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</si>
  <si>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</si>
  <si>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</si>
  <si>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</si>
  <si>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</si>
  <si>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</si>
  <si>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</si>
  <si>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</si>
  <si>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</si>
  <si>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</si>
  <si>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</si>
  <si>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</si>
  <si>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</si>
  <si>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</si>
  <si>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</si>
  <si>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</si>
  <si>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</si>
  <si>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</si>
  <si>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</si>
  <si>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</si>
  <si>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</si>
  <si>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</si>
  <si>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</si>
  <si>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</si>
  <si>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</si>
  <si>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</si>
  <si>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</si>
  <si>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</si>
  <si>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</si>
  <si>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</si>
  <si>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</si>
  <si>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</si>
  <si>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</si>
  <si>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</si>
  <si>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</si>
  <si>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</si>
  <si>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</si>
  <si>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</si>
  <si>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</si>
  <si>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</si>
  <si>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</si>
  <si>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</si>
  <si>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</si>
  <si>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</si>
  <si>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</si>
  <si>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</si>
  <si>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</si>
  <si>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</si>
  <si>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</si>
  <si>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</si>
  <si>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</si>
  <si>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</si>
  <si>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</si>
  <si>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</si>
  <si>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</si>
  <si>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</si>
  <si>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</si>
  <si>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</si>
  <si>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</si>
  <si>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</si>
  <si>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</si>
  <si>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</si>
  <si>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</si>
  <si>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</si>
  <si>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</si>
  <si>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</si>
  <si>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</si>
  <si>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</si>
  <si>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</si>
  <si>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</si>
  <si>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</si>
  <si>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</si>
  <si>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</si>
  <si>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</si>
  <si>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</si>
  <si>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</si>
  <si>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</si>
  <si>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</si>
  <si>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</si>
  <si>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</si>
  <si>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</si>
  <si>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</si>
  <si>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</si>
  <si>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</si>
  <si>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</si>
  <si>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</si>
  <si>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</si>
  <si>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</si>
  <si>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</si>
  <si>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</si>
  <si>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</si>
  <si>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</si>
  <si>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</si>
  <si>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</si>
  <si>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</si>
  <si>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</si>
  <si>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</si>
  <si>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</si>
  <si>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</si>
  <si>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</si>
  <si>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</si>
  <si>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</si>
  <si>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</si>
  <si>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</si>
  <si>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</si>
  <si>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</si>
  <si>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</si>
  <si>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</si>
  <si>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</si>
  <si>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</si>
  <si>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</si>
  <si>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</si>
  <si>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</si>
  <si>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</si>
  <si>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</si>
  <si>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</si>
  <si>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</si>
  <si>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</si>
  <si>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</si>
  <si>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</si>
  <si>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</si>
  <si>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</si>
  <si>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</si>
  <si>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</si>
  <si>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</si>
  <si>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</si>
  <si>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</si>
  <si>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</si>
  <si>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</si>
  <si>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</si>
  <si>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</si>
  <si>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</si>
  <si>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</si>
  <si>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</si>
  <si>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</si>
  <si>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</si>
  <si>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</si>
  <si>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</si>
  <si>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</si>
  <si>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</si>
  <si>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</si>
  <si>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</si>
  <si>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</si>
  <si>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</si>
  <si>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</si>
  <si>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</si>
  <si>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</si>
  <si>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</si>
  <si>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</si>
  <si>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</si>
  <si>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</si>
  <si>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</si>
  <si>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</si>
  <si>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</si>
  <si>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</si>
  <si>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</si>
  <si>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</si>
  <si>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</si>
  <si>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</si>
  <si>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</si>
  <si>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</si>
  <si>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</si>
  <si>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</si>
  <si>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</si>
  <si>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</si>
  <si>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</si>
  <si>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</si>
  <si>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</si>
  <si>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</si>
  <si>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</si>
  <si>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</si>
  <si>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</si>
  <si>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</si>
  <si>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</si>
  <si>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</si>
  <si>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</si>
  <si>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</si>
  <si>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</si>
  <si>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</si>
  <si>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</si>
  <si>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</si>
  <si>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</si>
  <si>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</si>
  <si>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</si>
  <si>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</si>
  <si>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</si>
  <si>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</si>
  <si>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</si>
  <si>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</si>
  <si>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</si>
  <si>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</si>
  <si>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</si>
  <si>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</si>
  <si>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</si>
  <si>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</si>
  <si>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</si>
  <si>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</si>
  <si>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</si>
  <si>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</si>
  <si>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</si>
  <si>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</si>
  <si>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</si>
  <si>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</si>
  <si>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</si>
  <si>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</si>
  <si>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</si>
  <si>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</si>
  <si>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</si>
  <si>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</si>
  <si>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</si>
  <si>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</si>
  <si>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</si>
  <si>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</si>
  <si>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</si>
  <si>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</si>
  <si>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</si>
  <si>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</si>
  <si>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</si>
  <si>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</si>
  <si>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</si>
  <si>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</si>
  <si>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</si>
  <si>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</si>
  <si>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</si>
  <si>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</si>
  <si>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</si>
  <si>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</si>
  <si>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</si>
  <si>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</si>
  <si>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</si>
  <si>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</si>
  <si>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</si>
  <si>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</si>
  <si>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</si>
  <si>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</si>
  <si>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</si>
  <si>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</si>
  <si>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</si>
  <si>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</si>
  <si>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</si>
  <si>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</si>
  <si>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</si>
  <si>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</si>
  <si>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</si>
  <si>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</si>
  <si>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</si>
  <si>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</si>
  <si>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</si>
  <si>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</si>
  <si>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</si>
  <si>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</si>
  <si>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</si>
  <si>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</si>
  <si>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</si>
  <si>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</si>
  <si>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</si>
  <si>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</si>
  <si>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</si>
  <si>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</si>
  <si>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</si>
  <si>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</si>
  <si>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</si>
  <si>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</si>
  <si>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</si>
  <si>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</si>
  <si>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</si>
  <si>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</si>
  <si>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</si>
  <si>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</si>
  <si>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</si>
  <si>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</si>
  <si>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</si>
  <si>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</si>
  <si>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</si>
  <si>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</si>
  <si>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</si>
  <si>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</si>
  <si>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</si>
  <si>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</si>
  <si>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</si>
  <si>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</si>
  <si>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</si>
  <si>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</si>
  <si>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</si>
  <si>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</si>
  <si>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</si>
  <si>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</si>
  <si>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</si>
  <si>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</si>
  <si>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</si>
  <si>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</si>
  <si>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</si>
  <si>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</si>
  <si>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</si>
  <si>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</si>
  <si>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</si>
  <si>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</si>
  <si>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</si>
  <si>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</si>
  <si>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</si>
  <si>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</si>
  <si>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</si>
  <si>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</si>
  <si>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</si>
  <si>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</si>
  <si>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</si>
  <si>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</si>
  <si>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</si>
  <si>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</si>
  <si>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</si>
  <si>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</si>
  <si>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</si>
  <si>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</si>
  <si>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</si>
  <si>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</si>
  <si>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</si>
  <si>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</si>
  <si>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</si>
  <si>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</si>
  <si>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</si>
  <si>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</si>
  <si>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</si>
  <si>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</si>
  <si>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</si>
  <si>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</si>
  <si>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</si>
  <si>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</si>
  <si>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</si>
  <si>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</si>
  <si>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</si>
  <si>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</si>
  <si>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</si>
  <si>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</si>
  <si>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</si>
  <si>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</si>
  <si>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</si>
  <si>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</si>
  <si>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</si>
  <si>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</si>
  <si>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</si>
  <si>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</si>
  <si>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</si>
  <si>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</si>
  <si>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</si>
  <si>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</si>
  <si>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</si>
  <si>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</si>
  <si>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</si>
  <si>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</si>
  <si>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</si>
  <si>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</si>
  <si>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</si>
  <si>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</si>
  <si>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</si>
  <si>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</si>
  <si>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</si>
  <si>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</si>
  <si>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</si>
  <si>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</si>
  <si>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</si>
  <si>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</si>
  <si>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</si>
  <si>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</si>
  <si>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</si>
  <si>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</si>
  <si>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</si>
  <si>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</si>
  <si>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</si>
  <si>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</si>
  <si>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</si>
  <si>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</si>
  <si>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</si>
  <si>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</si>
  <si>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</si>
  <si>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</si>
  <si>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</si>
  <si>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</si>
  <si>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</si>
  <si>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</si>
  <si>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</si>
  <si>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</si>
  <si>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NO PCM</t>
  </si>
  <si>
    <t>EM team on the way to saving HUB site USMD0759 Another team on the way need 30 Min</t>
  </si>
  <si>
    <t>PCM-20251027-00000919</t>
  </si>
  <si>
    <t>EM team on the way need 30 Min</t>
  </si>
  <si>
    <t>PCM-20251027-00000943</t>
  </si>
  <si>
    <t>EM team on the way need 20 Min</t>
  </si>
  <si>
    <t>EM team on the way need 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</si>
  <si>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</si>
  <si>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</si>
  <si>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</si>
  <si>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</si>
  <si>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</si>
  <si>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</si>
  <si>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PCM-20251027-00000822</t>
  </si>
  <si>
    <t xml:space="preserve">team on the way need 130 minutes </t>
  </si>
  <si>
    <t>PCM-20251027-00000979</t>
  </si>
  <si>
    <t xml:space="preserve">team on the way need 80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</si>
</sst>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1" totalsRowShown="0" headerRowDxfId="157" dataDxfId="156" headerRowBorderDxfId="154" tableBorderDxfId="155" totalsRowBorderDxfId="153">
  <autoFilter ref="A1:CJ21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3" totalsRowShown="0" headerRowDxfId="48" dataDxfId="47" headerRowBorderDxfId="45" tableBorderDxfId="46" totalsRowBorderDxfId="44">
  <autoFilter ref="A1:L20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9" totalsRowShown="0" headerRowDxfId="31" dataDxfId="30" headerRowBorderDxfId="28" tableBorderDxfId="29">
  <autoFilter ref="A1:L44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9" totalsRowShown="0" headerRowDxfId="15" dataDxfId="14" headerRowBorderDxfId="12" tableBorderDxfId="13">
  <autoFilter ref="A1:L10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workbookViewId="0">
      <selection activeCell="C10" sqref="C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294.55866516203969</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14.063676736113848</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45957.507091087966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45957.507091087966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45957.507091087966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45957.507091087966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45957.507091087966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45957.507091087966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45957.507091087966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45957.507091087966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45957.507091087966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45957.507091087966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45957.507091087966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45957.507091087966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45957.507091087966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45957.507091087966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45957.507091087966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45957.507091087966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45957.507091087966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45957.507091087966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45957.507091087966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45957.507091087966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45957.507091087966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45957.507091087966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45957.507091087966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45957.507091087966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45957.507091087966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45957.507091087966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45957.507091087966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45957.507091087966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45957.507091087966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45957.507091087966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45957.507091087966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45957.507091087966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45957.507091087966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45957.507091087966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45957.507091087966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45957.507091087966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45957.507091087966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45957.507091087966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45957.507091087966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45957.507091087966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45957.507091087966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45957.507091087966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45957.507091087966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45957.507091087966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45957.507091087966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45957.507091087966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45957.507091087966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45957.507091087966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45957.507091087966</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45957.507091087966</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9024DBCE-1EC3-4484-ADB6-38431AC87C5F}"/>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1"/>
  <sheetViews>
    <sheetView workbookViewId="0">
      <selection activeCell="D6" sqref="D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132.50725312500435</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45957.507091087966</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45957.507091087966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45957.507091087966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45957.507091087966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45957.507091087966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45957.507091087966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45957.507091087966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45957.507091087966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45957.507091087966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45957.507091087966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45957.507091087966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45957.507091087966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45957.507091087966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45957.507091087966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45957.507091087966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45957.507091087966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45957.507091087966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45957.507091087966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45957.507091087966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45957.507091087966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45957.507091087966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45957.507091087966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45957.507091087966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45957.507091087966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45957.507091087966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45957.507091087966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45957.507091087966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45957.507091087966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45957.507091087966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45957.507091087966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45957.507091087966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45957.507091087966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45957.507091087966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45957.507091087966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45957.507091087966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45957.507091087966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45957.507091087966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45957.507091087966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45957.507091087966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45957.507091087966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45957.507091087966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45957.507091087966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45957.507091087966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45957.507091087966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45957.507091087966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45957.507091087966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45957.507091087966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45957.507091087966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45957.507091087966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45957.507091087966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45957.507091087966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45957.507091087966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45957.507091087966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45957.507091087966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45957.507091087966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45957.507091087966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45957.507091087966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45957.507091087966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45957.507091087966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45957.507091087966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45957.507091087966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45957.507091087966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45957.507091087966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61"/>
      <c r="B67" s="162" t="str">
        <f>IFERROR(VLOOKUP(D67,DB!A:K,11,0),"")</f>
        <v/>
      </c>
      <c r="C67" s="162"/>
      <c r="D67" s="162"/>
      <c r="E67" s="163"/>
      <c r="F67" s="164"/>
      <c r="G67" s="165">
        <f ca="1">IFERROR(NOW()-F67,"-")</f>
        <v>45957.507091087966</v>
      </c>
      <c r="H67" s="164"/>
      <c r="I67" s="162" t="str">
        <f>IFERROR(VLOOKUP(D67,DB!A:F,6,0),"")</f>
        <v/>
      </c>
      <c r="J67" s="162" t="str">
        <f>IFERROR(VLOOKUP(D67,DB!A:G,7,0),"")</f>
        <v/>
      </c>
      <c r="K67" s="166"/>
      <c r="L67" s="162" t="str">
        <f>IFERROR(VLOOKUP(D67,DB!A:I,9,0),"")</f>
        <v/>
      </c>
      <c r="M67" s="162"/>
      <c r="N67" s="162"/>
      <c r="O67" s="162"/>
      <c r="P67" s="162"/>
      <c r="Q67" s="162"/>
      <c r="R67" s="162"/>
      <c r="S67" s="162"/>
      <c r="T67" s="162"/>
      <c r="U67" s="162"/>
      <c r="V67" s="162"/>
      <c r="W67" s="162"/>
      <c r="X67" s="162"/>
      <c r="Y67" s="162"/>
      <c r="Z67" s="162"/>
      <c r="AA67" s="162"/>
      <c r="AB67" s="162"/>
      <c r="AC67" s="162"/>
      <c r="AD67" s="162"/>
      <c r="AE67" s="162"/>
      <c r="AF67" s="162"/>
      <c r="AG67" s="162"/>
      <c r="AH67" s="162"/>
      <c r="AI67" s="162"/>
      <c r="AJ67" s="162"/>
      <c r="AK67" s="162"/>
      <c r="AL67" s="162"/>
      <c r="AM67" s="162"/>
      <c r="AN67" s="162"/>
      <c r="AO67" s="162"/>
      <c r="AP67" s="162"/>
      <c r="AQ67" s="162"/>
      <c r="AR67" s="162"/>
      <c r="AS67" s="162"/>
      <c r="AT67" s="162"/>
      <c r="AU67" s="162"/>
      <c r="AV67" s="162"/>
      <c r="AW67" s="162"/>
      <c r="AX67" s="162"/>
      <c r="AY67" s="162"/>
      <c r="AZ67" s="162"/>
      <c r="BA67" s="162"/>
      <c r="BB67" s="162"/>
      <c r="BC67" s="162"/>
      <c r="BD67" s="162"/>
      <c r="BE67" s="162"/>
      <c r="BF67" s="162"/>
      <c r="BG67" s="162"/>
      <c r="BH67" s="162"/>
      <c r="BI67" s="162"/>
      <c r="BJ67" s="162"/>
      <c r="BK67" s="162"/>
      <c r="BL67" s="162"/>
      <c r="BM67" s="162"/>
      <c r="BN67" s="162"/>
      <c r="BO67" s="162"/>
      <c r="BP67" s="162"/>
      <c r="BQ67" s="162"/>
      <c r="BR67" s="162"/>
      <c r="BS67" s="162"/>
      <c r="BT67" s="162"/>
      <c r="BU67" s="162"/>
      <c r="BV67" s="162"/>
      <c r="BW67" s="162"/>
      <c r="BX67" s="162"/>
      <c r="BY67" s="162"/>
      <c r="BZ67" s="162"/>
      <c r="CA67" s="162"/>
      <c r="CB67" s="162"/>
      <c r="CC67" s="162"/>
      <c r="CD67" s="162"/>
      <c r="CE67" s="162"/>
      <c r="CF67" s="162"/>
      <c r="CG67" s="162"/>
      <c r="CH67" s="162"/>
      <c r="CI67" s="162"/>
      <c r="CJ67" s="167"/>
    </row>
    <row r="68" spans="1:88" ht="31.5" customHeight="1">
      <c r="A68" s="113"/>
      <c r="B68" s="18" t="str">
        <f>IFERROR(VLOOKUP(D68,DB!A:K,11,0),"")</f>
        <v/>
      </c>
      <c r="C68" s="18"/>
      <c r="D68" s="18"/>
      <c r="E68" s="114"/>
      <c r="F68" s="115"/>
      <c r="G68" s="116">
        <f ca="1">IFERROR(NOW()-F68,"-")</f>
        <v>45957.507091087966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45957.507091087966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45957.507091087966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45957.507091087966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45957.507091087966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45957.507091087966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45957.507091087966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45957.507091087966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45957.507091087966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45957.507091087966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45957.507091087966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45957.507091087966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45957.507091087966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45957.507091087966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45957.507091087966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45957.507091087966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45957.507091087966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45957.507091087966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45957.507091087966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45957.507091087966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45957.507091087966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45957.507091087966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45957.507091087966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45957.507091087966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45957.507091087966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45957.507091087966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45957.507091087966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45957.507091087966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45957.507091087966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45957.507091087966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45957.507091087966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45957.507091087966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45957.507091087966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45957.507091087966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45957.507091087966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45957.507091087966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45957.507091087966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45957.507091087966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45957.507091087966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45957.507091087966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45957.507091087966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45957.507091087966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45957.507091087966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45957.507091087966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45957.507091087966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45957.507091087966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45957.507091087966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45957.507091087966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45957.507091087966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45957.507091087966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45957.507091087966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45957.507091087966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45957.507091087966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45957.507091087966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45957.507091087966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45957.507091087966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45957.507091087966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45957.507091087966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45957.507091087966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45957.507091087966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45957.507091087966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45957.507091087966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45957.507091087966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45957.507091087966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45957.507091087966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45957.507091087966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45957.507091087966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45957.507091087966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45957.507091087966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45957.507091087966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45957.507091087966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45957.507091087966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45957.507091087966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45957.507091087966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45957.507091087966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45957.507091087966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45957.507091087966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45957.507091087966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45957.507091087966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45957.507091087966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45957.507091087966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45957.507091087966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45957.507091087966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45957.507091087966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45957.507091087966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45957.507091087966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45957.507091087966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45957.507091087966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45957.507091087966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45957.507091087966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45957.507091087966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45957.507091087966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45957.507091087966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45957.507091087966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45957.507091087966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45957.507091087966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45957.507091087966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45957.507091087966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45957.507091087966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45957.507091087966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45957.507091087966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45957.507091087966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45957.507091087966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45957.507091087966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45957.507091087966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45957.507091087966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45957.507091087966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45957.507091087966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45957.507091087966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45957.507091087966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45957.507091087966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45957.507091087966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45957.507091087966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45957.507091087966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45957.507091087966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45957.507091087966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45957.507091087966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45957.507091087966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45957.507091087966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45957.507091087966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45957.507091087966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45957.507091087966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45957.507091087966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45957.507091087966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45957.507091087966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45957.507091087966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45957.507091087966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45957.507091087966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45957.507091087966</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45957.507091087966</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45957.507091087966</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45957.507091087966</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45957.507091087966</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45957.507091087966</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45957.507091087966</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45957.507091087966</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45957.507091087966</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45957.507091087966</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45957.507091087966</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45957.507091087966</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45957.507091087966</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45957.507091087966</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45957.507091087966</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61"/>
      <c r="B211" s="162" t="str">
        <f>IFERROR(VLOOKUP(D211,DB!A:K,11,0),"")</f>
        <v/>
      </c>
      <c r="C211" s="162"/>
      <c r="D211" s="162"/>
      <c r="E211" s="163"/>
      <c r="F211" s="164"/>
      <c r="G211" s="165">
        <f ca="1">IFERROR(NOW()-F211,"-")</f>
        <v>45957.507091087966</v>
      </c>
      <c r="H211" s="164"/>
      <c r="I211" s="162" t="str">
        <f>IFERROR(VLOOKUP(D211,DB!A:F,6,0),"")</f>
        <v/>
      </c>
      <c r="J211" s="162" t="str">
        <f>IFERROR(VLOOKUP(D211,DB!A:G,7,0),"")</f>
        <v/>
      </c>
      <c r="K211" s="166"/>
      <c r="L211" s="162" t="str">
        <f>IFERROR(VLOOKUP(D211,DB!A:I,9,0),"")</f>
        <v/>
      </c>
      <c r="M211" s="162"/>
      <c r="N211" s="162"/>
      <c r="O211" s="162"/>
      <c r="P211" s="162"/>
      <c r="Q211" s="162"/>
      <c r="R211" s="162"/>
      <c r="S211" s="162"/>
      <c r="T211" s="162"/>
      <c r="U211" s="162"/>
      <c r="V211" s="162"/>
      <c r="W211" s="162"/>
      <c r="X211" s="162"/>
      <c r="Y211" s="162"/>
      <c r="Z211" s="162"/>
      <c r="AA211" s="162"/>
      <c r="AB211" s="162"/>
      <c r="AC211" s="162"/>
      <c r="AD211" s="162"/>
      <c r="AE211" s="162"/>
      <c r="AF211" s="162"/>
      <c r="AG211" s="162"/>
      <c r="AH211" s="162"/>
      <c r="AI211" s="162"/>
      <c r="AJ211" s="162"/>
      <c r="AK211" s="162"/>
      <c r="AL211" s="162"/>
      <c r="AM211" s="162"/>
      <c r="AN211" s="162"/>
      <c r="AO211" s="162"/>
      <c r="AP211" s="162"/>
      <c r="AQ211" s="162"/>
      <c r="AR211" s="162"/>
      <c r="AS211" s="162"/>
      <c r="AT211" s="162"/>
      <c r="AU211" s="162"/>
      <c r="AV211" s="162"/>
      <c r="AW211" s="162"/>
      <c r="AX211" s="162"/>
      <c r="AY211" s="162"/>
      <c r="AZ211" s="162"/>
      <c r="BA211" s="162"/>
      <c r="BB211" s="162"/>
      <c r="BC211" s="162"/>
      <c r="BD211" s="162"/>
      <c r="BE211" s="162"/>
      <c r="BF211" s="162"/>
      <c r="BG211" s="162"/>
      <c r="BH211" s="162"/>
      <c r="BI211" s="162"/>
      <c r="BJ211" s="162"/>
      <c r="BK211" s="162"/>
      <c r="BL211" s="162"/>
      <c r="BM211" s="162"/>
      <c r="BN211" s="162"/>
      <c r="BO211" s="162"/>
      <c r="BP211" s="162"/>
      <c r="BQ211" s="162"/>
      <c r="BR211" s="162"/>
      <c r="BS211" s="162"/>
      <c r="BT211" s="162"/>
      <c r="BU211" s="162"/>
      <c r="BV211" s="162"/>
      <c r="BW211" s="162"/>
      <c r="BX211" s="162"/>
      <c r="BY211" s="162"/>
      <c r="BZ211" s="162"/>
      <c r="CA211" s="162"/>
      <c r="CB211" s="162"/>
      <c r="CC211" s="162"/>
      <c r="CD211" s="162"/>
      <c r="CE211" s="162"/>
      <c r="CF211" s="162"/>
      <c r="CG211" s="162"/>
      <c r="CH211" s="162"/>
      <c r="CI211" s="162"/>
      <c r="CJ211" s="167"/>
    </row>
  </sheetData>
  <dataValidations count="2">
    <dataValidation allowBlank="1" showInputMessage="1" showErrorMessage="1" sqref="E1" xr:uid="{4D935161-CDD3-4592-B877-3FB59C99E142}"/>
    <dataValidation type="list" allowBlank="1" showInputMessage="1" showErrorMessage="1" sqref="E3:E21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45957.507091087966</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45957.507091087966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45957.507091087966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45957.507091087966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45957.507091087966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45957.507091087966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45957.507091087966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45957.507091087966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45957.507091087966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45957.507091087966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45957.507091087966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45957.507091087966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45957.507091087966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45957.507091087966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45957.507091087966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45957.507091087966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45957.507091087966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45957.507091087966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45957.507091087966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45957.507091087966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45957.507091087966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45957.507091087966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45957.507091087966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45957.507091087966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45957.507091087966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45957.507091087966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45957.507091087966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45957.507091087966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45957.507091087966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45957.507091087966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45957.507091087966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45957.507091087966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45957.507091087966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45957.507091087966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45957.507091087966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45957.507091087966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45957.507091087966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45957.507091087966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45957.507091087966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45957.507091087966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45957.507091087966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45957.507091087966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45957.507091087966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45957.507091087966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45957.507091087966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45957.507091087966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45957.507091087966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45957.507091087966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45957.507091087966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45957.507091087966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45957.507091087966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45957.507091087966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45957.507091087966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45957.507091087966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45957.507091087966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45957.507091087966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45957.507091087966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45957.507091087966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45957.507091087966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45957.507091087966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45957.507091087966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45957.507091087966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45957.507091087966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45957.507091087966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45957.507091087966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45957.507091087966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45957.507091087966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45957.507091087966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45957.507091087966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45957.507091087966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45957.507091087966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45957.507091087966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45957.507091087966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45957.507091087966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45957.507091087966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45957.507091087966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45957.507091087966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45957.507091087966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45957.507091087966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45957.507091087966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45957.507091087966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45957.507091087966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45957.507091087966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45957.507091087966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45957.507091087966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45957.507091087966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45957.507091087966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45957.507091087966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45957.507091087966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45957.507091087966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45957.507091087966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45957.507091087966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45957.507091087966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45957.507091087966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45957.507091087966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45957.507091087966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45957.507091087966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45957.507091087966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45957.507091087966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45957.507091087966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45957.507091087966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45957.507091087966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45957.507091087966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45957.507091087966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45957.507091087966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45957.507091087966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45957.507091087966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45957.507091087966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45957.507091087966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45957.507091087966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45957.507091087966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45957.507091087966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45957.507091087966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45957.507091087966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45957.507091087966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45957.507091087966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45957.507091087966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45957.507091087966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45957.507091087966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45957.507091087966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45957.507091087966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45957.507091087966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45957.507091087966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45957.507091087966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45957.507091087966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45957.507091087966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45957.507091087966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45957.507091087966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45957.507091087966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45957.507091087966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45957.507091087966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45957.507091087966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45957.507091087966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45957.507091087966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45957.507091087966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45957.507091087966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45957.507091087966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45957.507091087966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45957.507091087966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45957.507091087966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45957.507091087966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45957.507091087966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45957.507091087966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45957.507091087966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45957.507091087966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45957.507091087966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45957.507091087966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45957.507091087966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45957.507091087966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45957.507091087966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45957.507091087966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45957.507091087966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45957.507091087966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45957.507091087966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45957.507091087966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45957.507091087966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45957.507091087966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45957.507091087966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45957.507091087966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45957.507091087966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45957.507091087966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45957.507091087966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45957.507091087966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45957.507091087966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45957.507091087966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45957.507091087966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45957.507091087966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45957.507091087966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45957.507091087966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45957.507091087966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45957.507091087966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45957.507091087966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45957.507091087966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45957.507091087966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45957.507091087966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45957.507091087966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45957.507091087966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45957.507091087966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45957.507091087966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45957.507091087966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45957.507091087966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45957.507091087966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45957.507091087966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45957.507091087966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45957.507091087966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45957.507091087966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45957.507091087966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45957.507091087966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45957.507091087966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45957.507091087966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45957.507091087966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45957.507091087966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45957.507091087966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45957.507091087966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45957.507091087966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45957.507091087966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45957.507091087966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45957.507091087966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45957.507091087966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45957.507091087966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45957.507091087966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45957.507091087966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45957.507091087966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45957.507091087966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45957.507091087966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45957.507091087966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45957.507091087966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45957.507091087966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45957.507091087966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45957.507091087966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45957.507091087966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45957.507091087966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45957.507091087966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45957.507091087966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45957.507091087966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45957.507091087966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45957.507091087966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45957.507091087966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45957.507091087966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45957.507091087966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45957.507091087966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45957.507091087966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45957.507091087966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45957.507091087966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45957.507091087966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45957.507091087966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45957.507091087966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45957.507091087966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45957.507091087966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45957.507091087966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45957.507091087966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45957.507091087966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45957.507091087966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45957.507091087966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45957.507091087966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45957.507091087966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45957.507091087966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45957.507091087966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45957.507091087966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45957.507091087966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45957.507091087966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45957.507091087966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45957.507091087966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45957.507091087966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45957.507091087966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45957.507091087966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45957.507091087966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45957.507091087966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45957.507091087966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45957.507091087966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45957.507091087966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45957.507091087966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45957.507091087966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45957.507091087966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45957.507091087966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45957.507091087966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45957.507091087966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45957.507091087966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45957.507091087966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45957.507091087966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45957.507091087966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45957.507091087966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45957.507091087966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45957.507091087966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45957.507091087966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45957.507091087966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45957.507091087966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45957.507091087966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45957.507091087966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45957.507091087966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45957.507091087966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45957.507091087966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45957.507091087966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45957.507091087966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45957.507091087966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45957.507091087966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45957.507091087966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45957.507091087966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45957.507091087966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45957.507091087966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45957.507091087966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45957.507091087966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45957.507091087966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45957.507091087966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45957.507091087966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45957.507091087966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45957.507091087966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45957.507091087966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45957.507091087966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45957.507091087966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45957.507091087966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45957.507091087966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45957.507091087966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45957.507091087966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45957.507091087966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45957.507091087966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45957.507091087966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45957.507091087966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45957.507091087966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45957.507091087966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45957.507091087966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45957.507091087966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45957.507091087966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45957.507091087966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45957.507091087966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45957.507091087966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45957.507091087966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45957.507091087966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45957.507091087966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45957.507091087966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45957.507091087966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45957.507091087966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45957.507091087966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45957.507091087966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45957.507091087966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45957.507091087966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45957.507091087966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45957.507091087966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45957.507091087966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45957.507091087966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45957.507091087966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45957.507091087966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45957.507091087966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45957.507091087966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45957.507091087966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45957.507091087966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45957.507091087966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45957.507091087966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45957.507091087966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45957.507091087966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45957.507091087966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45957.507091087966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45957.507091087966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45957.507091087966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45957.507091087966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45957.507091087966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45957.507091087966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45957.507091087966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45957.507091087966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45957.507091087966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45957.507091087966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45957.507091087966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45957.507091087966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45957.507091087966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45957.507091087966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45957.507091087966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45957.507091087966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45957.507091087966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45957.507091087966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45957.507091087966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45957.507091087966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45957.507091087966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45957.507091087966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45957.507091087966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45957.507091087966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45957.507091087966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45957.507091087966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45957.507091087966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45957.507091087966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45957.507091087966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45957.507091087966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45957.507091087966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45957.507091087966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45957.507091087966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45957.507091087966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45957.507091087966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45957.507091087966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45957.507091087966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45957.507091087966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45957.507091087966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45957.507091087966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45957.507091087966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45957.507091087966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45957.507091087966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45957.507091087966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45957.507091087966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45957.507091087966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45957.507091087966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45957.507091087966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45957.507091087966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45957.507091087966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45957.507091087966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45957.507091087966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45957.507091087966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45957.507091087966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45957.507091087966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45957.507091087966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45957.507091087966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45957.507091087966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45957.507091087966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45957.507091087966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45957.507091087966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45957.507091087966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45957.507091087966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45957.507091087966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45957.507091087966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45957.507091087966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45957.507091087966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45957.507091087966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45957.507091087966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45957.507091087966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45957.507091087966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45957.507091087966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45957.507091087966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45957.507091087966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45957.507091087966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45957.507091087966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45957.507091087966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45957.507091087966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45957.507091087966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45957.507091087966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45957.507091087966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45957.507091087966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45957.507091087966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45957.507091087966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45957.507091087966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45957.507091087966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45957.507091087966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45957.507091087966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45957.507091087966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45957.507091087966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45957.507091087966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45957.507091087966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45957.507091087966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45957.507091087966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45957.507091087966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45957.507091087966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45957.507091087966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45957.507091087966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45957.507091087966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45957.507091087966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45957.507091087966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45957.507091087966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45957.507091087966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45957.507091087966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45957.507091087966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45957.507091087966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45957.507091087966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45957.507091087966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45957.507091087966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45957.507091087966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45957.507091087966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45957.507091087966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45957.507091087966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45957.507091087966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45957.507091087966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45957.507091087966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45957.507091087966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45957.507091087966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45957.507091087966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45957.507091087966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45957.507091087966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45957.507091087966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45957.507091087966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45957.507091087966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45957.507091087966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45957.507091087966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45957.507091087966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45957.507091087966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45957.507091087966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45957.507091087966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45957.507091087966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45957.507091087966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45957.507091087966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45957.507091087966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45957.507091087966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45957.507091087966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45957.507091087966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45957.507091087966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45957.507091087966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45957.507091087966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45957.507091087966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45957.507091087966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45957.507091087966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45957.507091087966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45957.507091087966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45957.507091087966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45957.507091087966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45957.507091087966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45957.507091087966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45957.507091087966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45957.507091087966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45957.507091087966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45957.507091087966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45957.507091087966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45957.507091087966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45957.507091087966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45957.507091087966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45957.507091087966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45957.507091087966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45957.507091087966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45957.507091087966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45957.507091087966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45957.507091087966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45957.507091087966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45957.507091087966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45957.507091087966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45957.507091087966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45957.507091087966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45957.507091087966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45957.507091087966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45957.507091087966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45957.507091087966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45957.507091087966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45957.507091087966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45957.507091087966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45957.507091087966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45957.507091087966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45957.507091087966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45957.507091087966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45957.507091087966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45957.507091087966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45957.507091087966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45957.507091087966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45957.507091087966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45957.507091087966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45957.507091087966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45957.507091087966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45957.507091087966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45957.507091087966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45957.507091087966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45957.507091087966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45957.507091087966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45957.507091087966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45957.507091087966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45957.507091087966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45957.507091087966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45957.507091087966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45957.507091087966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45957.507091087966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45957.507091087966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45957.507091087966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45957.507091087966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45957.507091087966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45957.507091087966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45957.507091087966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45957.507091087966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45957.507091087966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45957.507091087966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45957.507091087966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45957.507091087966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45957.507091087966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45957.507091087966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45957.507091087966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45957.507091087966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45957.507091087966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45957.507091087966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45957.507091087966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45957.507091087966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45957.507091087966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45957.507091087966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45957.507091087966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45957.507091087966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45957.507091087966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45957.507091087966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45957.507091087966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45957.507091087966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45957.507091087966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45957.507091087966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45957.507091087966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45957.507091087966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45957.507091087966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45957.507091087966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45957.507091087966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45957.507091087966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45957.507091087966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45957.507091087966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45957.507091087966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45957.507091087966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45957.507091087966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45957.507091087966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45957.507091087966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45957.507091087966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45957.507091087966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45957.507091087966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45957.507091087966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45957.507091087966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45957.507091087966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45957.507091087966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45957.507091087966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45957.507091087966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45957.507091087966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45957.507091087966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45957.507091087966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45957.507091087966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45957.507091087966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45957.507091087966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45957.507091087966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45957.507091087966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45957.507091087966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45957.507091087966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45957.507091087966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45957.507091087966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45957.507091087966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45957.507091087966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45957.507091087966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45957.507091087966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45957.507091087966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45957.507091087966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45957.507091087966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45957.507091087966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45957.507091087966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45957.507091087966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45957.507091087966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45957.507091087966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45957.507091087966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45957.507091087966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45957.507091087966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45957.507091087966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45957.507091087966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45957.507091087966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45957.507091087966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45957.507091087966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45957.507091087966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45957.507091087966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45957.507091087966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45957.507091087966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45957.507091087966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45957.507091087966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45957.507091087966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45957.507091087966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45957.507091087966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45957.507091087966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45957.507091087966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45957.507091087966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45957.507091087966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45957.507091087966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45957.507091087966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45957.507091087966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45957.507091087966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45957.507091087966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45957.507091087966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45957.507091087966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45957.507091087966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45957.507091087966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45957.507091087966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45957.507091087966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45957.507091087966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45957.507091087966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45957.507091087966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45957.507091087966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45957.507091087966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45957.507091087966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45957.507091087966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45957.507091087966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45957.507091087966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45957.507091087966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45957.507091087966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45957.507091087966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45957.507091087966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45957.507091087966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45957.507091087966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45957.507091087966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45957.507091087966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45957.507091087966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45957.507091087966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45957.507091087966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45957.507091087966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45957.507091087966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45957.507091087966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45957.507091087966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45957.507091087966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45957.507091087966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45957.507091087966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45957.507091087966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45957.507091087966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45957.507091087966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45957.507091087966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45957.507091087966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45957.507091087966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45957.507091087966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45957.507091087966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45957.507091087966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45957.507091087966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45957.507091087966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45957.507091087966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45957.507091087966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45957.507091087966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45957.507091087966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45957.507091087966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45957.507091087966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45957.507091087966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45957.507091087966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45957.507091087966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45957.507091087966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45957.507091087966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45957.507091087966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45957.507091087966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45957.507091087966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45957.507091087966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45957.507091087966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45957.507091087966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45957.507091087966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45957.507091087966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45957.507091087966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45957.507091087966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45957.507091087966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45957.507091087966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45957.507091087966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45957.507091087966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45957.507091087966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45957.507091087966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45957.507091087966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45957.507091087966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45957.507091087966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45957.507091087966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45957.507091087966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45957.507091087966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45957.507091087966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45957.507091087966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45957.507091087966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45957.507091087966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45957.507091087966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45957.507091087966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45957.507091087966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45957.507091087966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45957.507091087966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45957.507091087966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45957.507091087966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45957.507091087966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45957.507091087966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45957.507091087966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45957.507091087966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45957.507091087966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45957.507091087966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45957.507091087966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45957.507091087966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45957.507091087966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45957.507091087966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45957.507091087966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45957.507091087966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45957.507091087966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45957.507091087966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45957.507091087966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45957.507091087966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45957.507091087966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45957.507091087966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45957.507091087966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45957.507091087966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45957.507091087966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45957.507091087966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45957.507091087966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45957.507091087966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45957.507091087966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45957.507091087966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45957.507091087966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45957.507091087966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45957.507091087966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45957.507091087966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45957.507091087966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45957.507091087966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45957.507091087966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45957.507091087966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45957.507091087966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45957.507091087966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45957.507091087966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45957.507091087966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45957.507091087966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45957.507091087966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45957.507091087966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45957.507091087966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45957.507091087966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45957.507091087966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45957.507091087966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45957.507091087966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45957.507091087966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45957.507091087966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45957.507091087966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45957.507091087966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45957.507091087966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45957.507091087966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45957.507091087966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45957.507091087966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45957.507091087966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45957.507091087966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45957.507091087966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45957.507091087966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45957.507091087966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45957.507091087966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45957.507091087966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45957.507091087966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45957.507091087966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45957.507091087966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45957.507091087966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45957.507091087966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45957.507091087966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45957.507091087966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45957.507091087966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45957.507091087966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45957.507091087966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45957.507091087966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45957.507091087966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45957.507091087966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45957.507091087966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45957.507091087966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45957.507091087966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45957.507091087966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45957.507091087966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45957.507091087966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45957.507091087966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45957.507091087966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45957.507091087966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45957.507091087966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45957.507091087966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45957.507091087966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45957.507091087966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45957.507091087966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45957.507091087966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45957.507091087966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45957.507091087966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45957.507091087966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45957.507091087966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45957.507091087966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45957.507091087966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45957.507091087966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45957.507091087966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45957.507091087966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45957.507091087966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45957.507091087966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45957.507091087966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45957.507091087966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45957.507091087966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45957.507091087966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45957.507091087966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45957.507091087966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45957.507091087966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45957.507091087966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45957.507091087966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45957.507091087966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45957.507091087966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45957.507091087966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45957.507091087966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45957.507091087966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45957.507091087966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45957.507091087966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45957.507091087966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45957.507091087966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45957.507091087966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45957.507091087966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45957.507091087966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45957.507091087966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45957.507091087966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45957.507091087966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45957.507091087966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45957.507091087966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45957.507091087966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45957.507091087966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45957.507091087966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45957.507091087966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45957.507091087966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45957.507091087966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45957.507091087966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45957.507091087966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45957.507091087966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45957.507091087966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45957.507091087966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45957.507091087966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45957.507091087966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45957.507091087966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45957.507091087966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45957.507091087966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45957.507091087966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45957.507091087966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45957.507091087966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45957.507091087966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45957.507091087966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45957.507091087966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45957.507091087966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45957.507091087966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45957.507091087966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45957.507091087966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45957.507091087966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45957.507091087966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45957.507091087966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45957.507091087966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45957.507091087966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45957.507091087966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45957.507091087966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45957.507091087966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45957.507091087966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45957.507091087966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45957.507091087966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45957.507091087966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45957.507091087966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45957.507091087966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45957.507091087966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45957.507091087966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45957.507091087966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45957.507091087966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45957.507091087966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45957.507091087966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45957.507091087966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45957.507091087966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45957.507091087966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45957.507091087966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45957.507091087966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45957.507091087966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45957.507091087966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45957.507091087966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45957.507091087966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45957.507091087966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45957.507091087966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45957.507091087966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45957.507091087966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45957.507091087966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45957.507091087966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45957.507091087966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45957.507091087966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45957.507091087966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45957.507091087966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45957.507091087966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45957.507091087966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45957.507091087966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45957.507091087966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45957.507091087966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45957.507091087966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45957.507091087966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45957.507091087966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45957.507091087966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45957.507091087966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45957.507091087966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45957.507091087966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45957.507091087966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45957.507091087966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45957.507091087966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45957.507091087966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45957.507091087966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45957.507091087966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45957.507091087966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45957.507091087966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45957.507091087966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45957.507091087966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45957.507091087966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45957.507091087966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45957.507091087966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45957.507091087966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45957.507091087966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45957.507091087966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45957.507091087966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45957.507091087966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45957.507091087966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45957.507091087966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45957.507091087966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45957.507091087966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45957.507091087966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45957.507091087966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45957.507091087966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45957.507091087966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45957.507091087966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45957.507091087966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45957.507091087966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45957.507091087966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45957.507091087966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45957.507091087966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45957.507091087966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45957.507091087966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45957.507091087966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45957.507091087966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45957.507091087966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45957.507091087966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45957.507091087966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45957.507091087966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45957.507091087966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45957.507091087966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45957.507091087966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45957.507091087966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45957.507091087966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45957.507091087966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45957.507091087966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45957.507091087966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45957.507091087966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45957.507091087966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45957.507091087966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45957.507091087966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45957.507091087966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45957.507091087966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45957.507091087966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45957.507091087966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45957.507091087966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45957.507091087966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45957.507091087966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45957.507091087966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45957.507091087966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45957.507091087966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45957.507091087966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45957.507091087966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45957.507091087966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45957.507091087966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45957.507091087966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45957.507091087966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45957.507091087966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45957.507091087966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45957.507091087966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45957.507091087966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45957.507091087966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45957.507091087966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45957.507091087966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45957.507091087966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45957.507091087966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45957.507091087966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45957.507091087966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45957.507091087966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45957.507091087966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45957.507091087966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45957.507091087966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45957.507091087966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45957.507091087966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45957.507091087966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45957.507091087966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45957.507091087966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45957.507091087966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45957.507091087966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45957.507091087966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45957.507091087966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45957.507091087966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45957.507091087966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45957.507091087966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45957.507091087966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45957.507091087966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45957.507091087966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45957.507091087966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45957.507091087966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45957.507091087966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45957.507091087966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45957.507091087966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45957.507091087966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45957.507091087966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45957.507091087966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45957.507091087966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45957.507091087966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45957.507091087966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45957.507091087966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45957.507091087966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45957.507091087966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45957.507091087966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45957.507091087966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45957.507091087966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45957.507091087966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45957.507091087966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45957.507091087966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45957.507091087966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45957.507091087966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45957.507091087966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45957.507091087966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45957.507091087966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45957.507091087966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45957.507091087966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45957.507091087966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45957.507091087966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45957.507091087966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45957.507091087966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45957.507091087966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45957.507091087966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45957.507091087966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45957.507091087966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45957.507091087966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45957.507091087966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45957.507091087966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45957.507091087966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45957.507091087966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45957.507091087966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45957.507091087966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45957.507091087966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45957.507091087966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45957.507091087966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45957.507091087966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45957.507091087966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45957.507091087966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45957.507091087966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45957.507091087966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45957.507091087966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45957.507091087966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45957.507091087966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45957.507091087966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45957.507091087966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45957.507091087966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45957.507091087966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45957.507091087966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45957.507091087966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45957.507091087966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45957.507091087966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45957.507091087966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45957.507091087966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45957.507091087966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45957.507091087966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45957.507091087966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45957.507091087966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45957.507091087966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45957.507091087966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45957.507091087966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45957.507091087966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45957.507091087966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45957.507091087966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45957.507091087966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45957.507091087966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45957.507091087966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45957.507091087966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45957.507091087966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45957.507091087966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45957.507091087966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45957.507091087966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45957.507091087966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45957.507091087966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45957.507091087966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45957.507091087966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45957.507091087966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45957.507091087966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45957.507091087966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45957.507091087966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45957.507091087966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45957.507091087966</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3"/>
  <sheetViews>
    <sheetView topLeftCell="F1"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254.02637349536963</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3.8723688657410094</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R4</v>
      </c>
      <c r="C4" s="120">
        <v>1</v>
      </c>
      <c r="D4" s="94" t="s">
        <v>35010</v>
      </c>
      <c r="E4" s="98" t="s">
        <v>38998</v>
      </c>
      <c r="F4" s="123"/>
      <c r="G4" s="124">
        <f ca="1">IFERROR(NOW()-F4,"")</f>
        <v>45957.507091087966</v>
      </c>
      <c r="H4" s="123">
        <v>45957.407233796293</v>
      </c>
      <c r="I4" s="119" t="str">
        <f>IFERROR(VLOOKUP(D4,DB!A:F,6,0),"")</f>
        <v>SCECO</v>
      </c>
      <c r="J4" s="119" t="str">
        <f>IFERROR(VLOOKUP(D4,DB!A:G,7,0),"")</f>
        <v>Vandalized</v>
      </c>
      <c r="K4" s="125" t="s">
        <v>39089</v>
      </c>
      <c r="L4" s="121" t="str">
        <f>IFERROR(VLOOKUP(D4,DB!A:I,9,0),"")</f>
        <v>Latis</v>
      </c>
    </row>
    <row r="5" spans="1:16" ht="15" customHeight="1">
      <c r="A5" s="119" t="s">
        <v>39090</v>
      </c>
      <c r="B5" s="119" t="str">
        <f>IFERROR(VLOOKUP(D5,DB!A:K,11,0),"")</f>
        <v>R4</v>
      </c>
      <c r="C5" s="120">
        <v>1</v>
      </c>
      <c r="D5" s="94" t="s">
        <v>35972</v>
      </c>
      <c r="E5" s="98" t="s">
        <v>38998</v>
      </c>
      <c r="F5" s="123">
        <v>45957.432858796295</v>
      </c>
      <c r="G5" s="124">
        <f ca="1">IFERROR(NOW()-F5,"")</f>
        <v>7.423229167034151E-2</v>
      </c>
      <c r="H5" s="123">
        <v>45957.427025462966</v>
      </c>
      <c r="I5" s="119" t="str">
        <f>IFERROR(VLOOKUP(D5,DB!A:F,6,0),"")</f>
        <v>Generator-SG</v>
      </c>
      <c r="J5" s="119" t="str">
        <f>IFERROR(VLOOKUP(D5,DB!A:G,7,0),"")</f>
        <v>Vandalized</v>
      </c>
      <c r="K5" s="125" t="s">
        <v>39091</v>
      </c>
      <c r="L5" s="121" t="str">
        <f>IFERROR(VLOOKUP(D5,DB!A:I,9,0),"")</f>
        <v>Latis</v>
      </c>
    </row>
    <row r="6" spans="1:16" ht="15" customHeight="1">
      <c r="A6" s="119" t="s">
        <v>39092</v>
      </c>
      <c r="B6" s="119" t="str">
        <f>IFERROR(VLOOKUP(D6,DB!A:K,11,0),"")</f>
        <v>R4</v>
      </c>
      <c r="C6" s="120">
        <v>4</v>
      </c>
      <c r="D6" s="94" t="s">
        <v>26137</v>
      </c>
      <c r="E6" s="98" t="s">
        <v>39079</v>
      </c>
      <c r="F6" s="123">
        <v>45957.438356481478</v>
      </c>
      <c r="G6" s="124">
        <f ca="1">IFERROR(NOW()-F6,"")</f>
        <v>6.8734606487851124E-2</v>
      </c>
      <c r="H6" s="123">
        <v>45957.436909722222</v>
      </c>
      <c r="I6" s="119" t="str">
        <f>IFERROR(VLOOKUP(D6,DB!A:F,6,0),"")</f>
        <v>SCECO</v>
      </c>
      <c r="J6" s="119" t="str">
        <f>IFERROR(VLOOKUP(D6,DB!A:G,7,0),"")</f>
        <v>Dead+Dead</v>
      </c>
      <c r="K6" s="101" t="s">
        <v>39093</v>
      </c>
      <c r="L6" s="121" t="str">
        <f>IFERROR(VLOOKUP(D6,DB!A:I,9,0),"")</f>
        <v>Latis</v>
      </c>
    </row>
    <row r="7" spans="1:16" ht="15" customHeight="1">
      <c r="A7" s="119" t="s">
        <v>39088</v>
      </c>
      <c r="B7" s="119" t="str">
        <f>IFERROR(VLOOKUP(D7,DB!A:K,11,0),"")</f>
        <v>R4</v>
      </c>
      <c r="C7" s="120">
        <v>1</v>
      </c>
      <c r="D7" s="94" t="s">
        <v>23897</v>
      </c>
      <c r="E7" s="98" t="s">
        <v>38998</v>
      </c>
      <c r="F7" s="123"/>
      <c r="G7" s="124">
        <f ca="1">IFERROR(NOW()-F7,"")</f>
        <v>45957.507091087966</v>
      </c>
      <c r="H7" s="123">
        <v>45957.481550925928</v>
      </c>
      <c r="I7" s="119" t="str">
        <f>IFERROR(VLOOKUP(D7,DB!A:F,6,0),"")</f>
        <v>SCECO</v>
      </c>
      <c r="J7" s="119" t="str">
        <f>IFERROR(VLOOKUP(D7,DB!A:G,7,0),"")</f>
        <v>Dead+Dead</v>
      </c>
      <c r="K7" s="125" t="s">
        <v>39094</v>
      </c>
      <c r="L7" s="121" t="str">
        <f>IFERROR(VLOOKUP(D7,DB!A:I,9,0),"")</f>
        <v>Latis</v>
      </c>
    </row>
    <row r="8" spans="1:16" ht="15" customHeight="1">
      <c r="A8" s="119"/>
      <c r="B8" s="119" t="str">
        <f>IFERROR(VLOOKUP(D8,DB!A:K,11,0),"")</f>
        <v/>
      </c>
      <c r="C8" s="120"/>
      <c r="D8" s="94"/>
      <c r="E8" s="98"/>
      <c r="F8" s="123"/>
      <c r="G8" s="124">
        <f ca="1">IFERROR(NOW()-F8,"")</f>
        <v>45957.507091087966</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45957.507091087966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45957.507091087966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45957.507091087966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45957.507091087966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45957.507091087966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98"/>
      <c r="F14" s="123"/>
      <c r="G14" s="124">
        <f ca="1">IFERROR(NOW()-F14,"")</f>
        <v>45957.507091087966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45957.507091087966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45957.507091087966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45957.507091087966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45957.507091087966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45957.507091087966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45957.507091087966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45957.507091087966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45957.507091087966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45957.507091087966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45957.507091087966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45957.507091087966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45957.507091087966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45957.507091087966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45957.507091087966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45957.507091087966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45957.507091087966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45957.507091087966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45957.507091087966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45957.507091087966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45957.507091087966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45957.507091087966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45957.507091087966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45957.507091087966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45957.507091087966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45957.507091087966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45957.507091087966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45957.507091087966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45957.507091087966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45957.507091087966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45957.507091087966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45957.507091087966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45957.507091087966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45957.507091087966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45957.507091087966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45957.507091087966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45957.507091087966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45957.507091087966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45957.507091087966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45957.507091087966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45957.507091087966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45957.507091087966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45957.507091087966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45957.507091087966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45957.507091087966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45957.507091087966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45957.507091087966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45957.507091087966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45957.507091087966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45957.507091087966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45957.507091087966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45957.507091087966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45957.507091087966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45957.507091087966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45957.507091087966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45957.507091087966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45957.507091087966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45957.507091087966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45957.507091087966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45957.507091087966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45957.507091087966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45957.507091087966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45957.507091087966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45957.507091087966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45957.507091087966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45957.507091087966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45957.507091087966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45957.507091087966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45957.507091087966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45957.507091087966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45957.507091087966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45957.507091087966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45957.507091087966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45957.507091087966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45957.507091087966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45957.507091087966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45957.507091087966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45957.507091087966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45957.507091087966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45957.507091087966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45957.507091087966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45957.507091087966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45957.507091087966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45957.507091087966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45957.507091087966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45957.507091087966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45957.507091087966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45957.507091087966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45957.507091087966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45957.507091087966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45957.507091087966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45957.507091087966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45957.507091087966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45957.507091087966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45957.507091087966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45957.507091087966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45957.507091087966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45957.507091087966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45957.507091087966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45957.507091087966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45957.507091087966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45957.507091087966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45957.507091087966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45957.507091087966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45957.507091087966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45957.507091087966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45957.507091087966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45957.507091087966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45957.507091087966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45957.507091087966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45957.507091087966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45957.507091087966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45957.507091087966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45957.507091087966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45957.507091087966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45957.507091087966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45957.507091087966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45957.507091087966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45957.507091087966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45957.507091087966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45957.507091087966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45957.507091087966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45957.507091087966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45957.507091087966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45957.507091087966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45957.507091087966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45957.507091087966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45957.507091087966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45957.507091087966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45957.507091087966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45957.507091087966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45957.507091087966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45957.507091087966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45957.507091087966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45957.507091087966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45957.507091087966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45957.507091087966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45957.507091087966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45957.507091087966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45957.507091087966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45957.507091087966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45957.507091087966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45957.507091087966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45957.507091087966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45957.507091087966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45957.507091087966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45957.507091087966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45957.507091087966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45957.507091087966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45957.507091087966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45957.507091087966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45957.507091087966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45957.507091087966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45957.507091087966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45957.507091087966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45957.507091087966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45957.507091087966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45957.507091087966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45957.507091087966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45957.507091087966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45957.507091087966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45957.507091087966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45957.507091087966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45957.507091087966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45957.507091087966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45957.507091087966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45957.507091087966</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45957.507091087966</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45957.507091087966</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45957.507091087966</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45957.507091087966</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45957.507091087966</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45957.507091087966</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45957.507091087966</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45957.507091087966</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45957.507091087966</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45957.507091087966</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45957.507091087966</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45957.507091087966</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45957.507091087966</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45957.507091087966</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45957.507091087966</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45957.507091087966</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45957.507091087966</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45957.507091087966</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45957.507091087966</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45957.507091087966</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45957.507091087966</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45957.507091087966</v>
      </c>
      <c r="H202" s="123"/>
      <c r="I202" s="119" t="str">
        <f>IFERROR(VLOOKUP(D202,DB!A:F,6,0),"")</f>
        <v/>
      </c>
      <c r="J202" s="119" t="str">
        <f>IFERROR(VLOOKUP(D202,DB!A:G,7,0),"")</f>
        <v/>
      </c>
      <c r="K202" s="125"/>
      <c r="L202" s="121" t="str">
        <f>IFERROR(VLOOKUP(D202,DB!A:I,9,0),"")</f>
        <v/>
      </c>
    </row>
    <row r="203" spans="1:12" ht="15" customHeight="1">
      <c r="A203" s="126"/>
      <c r="B203" s="126" t="str">
        <f>IFERROR(VLOOKUP(D203,DB!A:K,11,0),"")</f>
        <v/>
      </c>
      <c r="C203" s="127"/>
      <c r="D203" s="128"/>
      <c r="E203" s="129"/>
      <c r="F203" s="130"/>
      <c r="G203" s="131">
        <f ca="1">IFERROR(NOW()-F203,"")</f>
        <v>45957.507091087966</v>
      </c>
      <c r="H203" s="130"/>
      <c r="I203" s="126" t="str">
        <f>IFERROR(VLOOKUP(D203,DB!A:F,6,0),"")</f>
        <v/>
      </c>
      <c r="J203" s="126" t="str">
        <f>IFERROR(VLOOKUP(D203,DB!A:G,7,0),"")</f>
        <v/>
      </c>
      <c r="K203" s="132"/>
      <c r="L203" s="128" t="str">
        <f>IFERROR(VLOOKUP(D203,DB!A:I,9,0),"")</f>
        <v/>
      </c>
    </row>
  </sheetData>
  <dataValidations count="2">
    <dataValidation allowBlank="1" showInputMessage="1" showErrorMessage="1" sqref="E1" xr:uid="{A4F81451-56CC-4543-9497-104C4E44EE4B}"/>
    <dataValidation type="list" allowBlank="1" showInputMessage="1" showErrorMessage="1" sqref="E2:E3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tabSelected="1" workbookViewId="0">
      <selection activeCell="D24" sqref="D24"/>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39095</v>
      </c>
      <c r="B2" s="37" t="str">
        <f>IFERROR(VLOOKUP(D2,DB!A:K,11,0),"")</f>
        <v>R5</v>
      </c>
      <c r="C2" s="37">
        <v>3</v>
      </c>
      <c r="D2" s="118" t="s">
        <v>36034</v>
      </c>
      <c r="E2" s="37" t="s">
        <v>38998</v>
      </c>
      <c r="F2" s="38">
        <v>45891.832060185188</v>
      </c>
      <c r="G2" s="144">
        <f ca="1">IFERROR(NOW()-F2,"")</f>
        <v>65.675030902777507</v>
      </c>
      <c r="H2" s="38">
        <v>45891.790393518517</v>
      </c>
      <c r="I2" s="37" t="str">
        <f>IFERROR(VLOOKUP(D2,DB!A:F,6,0),"")</f>
        <v>Generator-SG</v>
      </c>
      <c r="J2" s="37" t="str">
        <f>IFERROR(VLOOKUP(D2,DB!A:G,7,0),"")</f>
        <v>Vandalized</v>
      </c>
      <c r="K2" s="37" t="s">
        <v>39096</v>
      </c>
      <c r="L2" s="37" t="str">
        <f>IFERROR(VLOOKUP(D2,DB!A:I,9,0),"")</f>
        <v>Latis</v>
      </c>
      <c r="M2" s="117"/>
    </row>
    <row r="3" spans="1:13" ht="30.75">
      <c r="A3" s="37" t="s">
        <v>39097</v>
      </c>
      <c r="B3" s="37" t="str">
        <f>IFERROR(VLOOKUP(D3,DB!A:K,11,0),"")</f>
        <v>R5</v>
      </c>
      <c r="C3" s="37">
        <v>1</v>
      </c>
      <c r="D3" s="37" t="s">
        <v>31329</v>
      </c>
      <c r="E3" s="37" t="s">
        <v>39079</v>
      </c>
      <c r="F3" s="38">
        <v>45926.188877314817</v>
      </c>
      <c r="G3" s="144">
        <f t="shared" ref="G3" ca="1" si="0">IFERROR(NOW()-F3,"")</f>
        <v>31.318213773149182</v>
      </c>
      <c r="H3" s="38">
        <v>45926.158159722225</v>
      </c>
      <c r="I3" s="37" t="str">
        <f>IFERROR(VLOOKUP(D3,DB!A:F,6,0),"")</f>
        <v>SCECO</v>
      </c>
      <c r="J3" s="37" t="str">
        <f>IFERROR(VLOOKUP(D3,DB!A:G,7,0),"")</f>
        <v>Good</v>
      </c>
      <c r="K3" s="37" t="s">
        <v>39098</v>
      </c>
      <c r="L3" s="37" t="str">
        <f>IFERROR(VLOOKUP(D3,DB!A:I,9,0),"")</f>
        <v>Latis</v>
      </c>
      <c r="M3" s="117"/>
    </row>
    <row r="4" spans="1:13" ht="48" customHeight="1">
      <c r="A4" s="152" t="s">
        <v>39099</v>
      </c>
      <c r="B4" s="152" t="str">
        <f>IFERROR(VLOOKUP(D4,DB!A:K,11,0),"")</f>
        <v>R5</v>
      </c>
      <c r="C4" s="152">
        <v>1</v>
      </c>
      <c r="D4" s="152" t="s">
        <v>34781</v>
      </c>
      <c r="E4" s="152" t="s">
        <v>39079</v>
      </c>
      <c r="F4" s="153">
        <v>45948.661111111112</v>
      </c>
      <c r="G4" s="154">
        <f ca="1">IFERROR(NOW()-F4,"")</f>
        <v>8.845979976853414</v>
      </c>
      <c r="H4" s="153">
        <v>45948.661111111112</v>
      </c>
      <c r="I4" s="152" t="str">
        <f>IFERROR(VLOOKUP(D4,DB!A:F,6,0),"")</f>
        <v>SCECO</v>
      </c>
      <c r="J4" s="152" t="str">
        <f>IFERROR(VLOOKUP(D4,DB!A:G,7,0),"")</f>
        <v>Dead</v>
      </c>
      <c r="K4" s="152" t="s">
        <v>39100</v>
      </c>
      <c r="L4" s="152" t="str">
        <f>IFERROR(VLOOKUP(D4,DB!A:I,9,0),"")</f>
        <v>Latis</v>
      </c>
    </row>
    <row r="5" spans="1:13" ht="15">
      <c r="A5" s="152"/>
      <c r="B5" s="152" t="str">
        <f>IFERROR(VLOOKUP(D5,DB!A:K,11,0),"")</f>
        <v/>
      </c>
      <c r="C5" s="152"/>
      <c r="D5" s="152"/>
      <c r="E5" s="152"/>
      <c r="F5" s="153"/>
      <c r="G5" s="154">
        <f ca="1">IFERROR(NOW()-F5,"")</f>
        <v>45957.507091087966</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45957.507091087966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45957.507091087966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45957.507091087966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45957.507091087966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45957.507091087966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45957.507091087966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45957.507091087966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45957.507091087966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45957.507091087966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45957.507091087966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45957.507091087966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45957.507091087966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45957.507091087966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45957.507091087966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45957.507091087966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45957.507091087966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45957.507091087966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45957.507091087966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45957.507091087966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45957.507091087966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45957.507091087966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45957.507091087966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45957.507091087966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45957.507091087966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45957.507091087966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45957.507091087966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45957.507091087966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45957.507091087966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45957.507091087966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45957.507091087966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45957.507091087966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45957.507091087966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45957.507091087966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45957.507091087966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45957.507091087966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45957.507091087966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45957.507091087966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45957.507091087966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45957.507091087966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45957.507091087966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45957.507091087966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45957.507091087966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45957.507091087966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45957.507091087966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45957.507091087966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45957.507091087966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45957.507091087966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45957.507091087966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45957.507091087966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45957.507091087966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45957.507091087966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45957.507091087966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45957.507091087966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45957.507091087966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45957.507091087966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45957.507091087966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45957.507091087966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45957.507091087966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45957.507091087966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45957.507091087966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45957.507091087966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45957.507091087966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45957.507091087966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45957.507091087966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45957.507091087966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45957.507091087966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45957.507091087966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45957.507091087966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45957.507091087966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45957.507091087966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45957.507091087966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45957.507091087966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45957.507091087966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45957.507091087966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45957.507091087966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45957.507091087966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45957.507091087966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45957.507091087966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45957.507091087966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45957.507091087966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45957.507091087966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45957.507091087966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45957.507091087966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45957.507091087966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45957.507091087966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45957.507091087966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45957.507091087966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45957.507091087966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45957.507091087966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45957.507091087966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45957.507091087966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45957.507091087966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45957.507091087966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45957.507091087966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45957.507091087966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45957.507091087966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45957.507091087966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45957.507091087966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45957.507091087966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45957.507091087966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45957.507091087966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45957.507091087966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45957.507091087966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45957.507091087966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45957.507091087966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45957.507091087966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45957.507091087966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45957.507091087966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45957.507091087966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45957.507091087966</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45957.507091087966</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45957.507091087966</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45957.507091087966</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45957.507091087966</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45957.507091087966</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45957.507091087966</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45957.507091087966</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45957.507091087966</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45957.507091087966</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45957.507091087966</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45957.507091087966</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45957.507091087966</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45957.507091087966</v>
      </c>
      <c r="H128" s="153"/>
      <c r="I128" s="152" t="str">
        <f>IFERROR(VLOOKUP(D128,DB!A:F,6,0),"")</f>
        <v/>
      </c>
      <c r="J128" s="152" t="str">
        <f>IFERROR(VLOOKUP(D128,DB!A:G,7,0),"")</f>
        <v/>
      </c>
      <c r="K128" s="152"/>
      <c r="L128" s="152" t="str">
        <f>IFERROR(VLOOKUP(D128,DB!A:I,9,0),"")</f>
        <v/>
      </c>
    </row>
    <row r="129" spans="1:12" ht="15">
      <c r="A129" s="158"/>
      <c r="B129" s="158" t="str">
        <f>IFERROR(VLOOKUP(D129,DB!A:K,11,0),"")</f>
        <v/>
      </c>
      <c r="C129" s="158"/>
      <c r="D129" s="158"/>
      <c r="E129" s="158"/>
      <c r="F129" s="159"/>
      <c r="G129" s="160">
        <f ca="1">IFERROR(NOW()-F129,"")</f>
        <v>45957.507091087966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45957.507091087966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45957.507091087966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45957.507091087966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45957.507091087966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45957.507091087966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45957.507091087966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45957.507091087966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45957.507091087966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45957.507091087966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45957.507091087966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45957.507091087966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45957.507091087966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45957.507091087966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45957.507091087966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45957.507091087966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45957.507091087966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45957.507091087966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45957.507091087966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45957.507091087966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45957.507091087966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45957.507091087966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45957.507091087966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45957.507091087966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45957.507091087966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45957.507091087966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45957.507091087966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45957.507091087966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45957.507091087966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45957.507091087966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45957.507091087966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45957.507091087966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45957.507091087966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45957.507091087966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45957.507091087966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45957.507091087966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45957.507091087966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45957.507091087966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45957.507091087966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45957.507091087966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45957.507091087966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45957.507091087966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45957.507091087966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45957.507091087966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45957.507091087966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45957.507091087966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45957.507091087966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45957.507091087966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45957.507091087966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45957.507091087966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45957.507091087966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45957.507091087966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45957.507091087966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45957.507091087966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45957.507091087966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45957.507091087966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45957.507091087966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45957.507091087966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45957.507091087966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45957.507091087966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45957.507091087966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45957.507091087966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45957.507091087966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45957.507091087966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45957.507091087966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45957.507091087966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45957.507091087966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45957.507091087966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45957.507091087966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45957.507091087966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45957.507091087966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45957.507091087966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45957.507091087966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45957.507091087966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45957.507091087966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45957.507091087966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45957.507091087966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45957.507091087966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45957.507091087966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45957.507091087966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45957.507091087966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45957.507091087966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45957.507091087966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45957.507091087966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45957.507091087966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45957.507091087966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45957.507091087966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45957.507091087966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45957.507091087966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45957.507091087966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45957.507091087966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45957.507091087966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45957.507091087966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45957.507091087966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45957.507091087966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45957.507091087966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45957.507091087966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45957.507091087966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45957.507091087966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45957.507091087966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45957.507091087966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45957.507091087966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45957.507091087966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45957.507091087966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45957.507091087966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45957.507091087966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45957.507091087966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45957.507091087966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45957.507091087966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45957.507091087966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45957.507091087966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45957.507091087966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45957.507091087966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45957.507091087966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45957.507091087966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45957.507091087966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45957.507091087966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45957.507091087966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45957.507091087966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45957.507091087966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45957.507091087966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45957.507091087966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45957.507091087966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45957.507091087966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45957.507091087966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45957.507091087966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45957.507091087966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45957.507091087966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45957.507091087966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45957.507091087966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45957.507091087966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45957.507091087966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45957.507091087966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45957.507091087966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45957.507091087966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45957.507091087966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45957.507091087966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45957.507091087966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45957.507091087966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45957.507091087966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45957.507091087966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45957.507091087966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45957.507091087966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45957.507091087966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45957.507091087966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45957.507091087966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45957.507091087966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45957.507091087966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45957.507091087966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45957.507091087966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45957.507091087966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45957.507091087966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45957.507091087966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45957.507091087966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45957.507091087966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45957.507091087966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45957.507091087966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45957.507091087966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45957.507091087966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45957.507091087966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45957.507091087966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45957.507091087966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45957.507091087966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45957.507091087966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45957.507091087966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45957.507091087966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45957.507091087966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45957.507091087966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45957.507091087966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45957.507091087966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45957.507091087966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45957.507091087966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45957.507091087966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45957.507091087966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45957.507091087966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45957.507091087966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45957.507091087966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45957.507091087966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45957.507091087966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45957.507091087966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45957.507091087966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45957.507091087966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45957.507091087966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45957.507091087966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45957.507091087966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45957.507091087966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45957.507091087966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45957.507091087966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45957.507091087966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45957.507091087966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45957.507091087966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45957.507091087966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45957.507091087966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45957.507091087966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45957.507091087966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45957.507091087966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45957.507091087966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45957.507091087966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45957.507091087966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45957.507091087966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45957.507091087966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45957.507091087966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45957.507091087966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45957.507091087966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45957.507091087966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45957.507091087966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45957.507091087966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45957.507091087966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45957.507091087966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45957.507091087966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45957.507091087966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45957.507091087966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45957.507091087966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45957.507091087966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45957.507091087966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45957.507091087966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45957.507091087966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45957.507091087966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45957.507091087966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45957.507091087966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45957.507091087966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45957.507091087966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45957.507091087966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45957.507091087966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45957.507091087966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45957.507091087966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45957.507091087966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45957.507091087966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45957.507091087966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45957.507091087966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45957.507091087966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45957.507091087966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45957.507091087966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45957.507091087966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45957.507091087966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45957.507091087966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45957.507091087966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45957.507091087966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45957.507091087966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45957.507091087966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45957.507091087966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45957.507091087966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45957.507091087966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45957.507091087966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45957.507091087966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45957.507091087966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45957.507091087966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45957.507091087966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45957.507091087966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45957.507091087966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45957.507091087966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45957.507091087966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45957.507091087966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45957.507091087966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45957.507091087966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45957.507091087966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45957.507091087966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45957.507091087966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45957.507091087966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45957.507091087966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45957.507091087966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45957.507091087966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45957.507091087966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45957.507091087966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45957.507091087966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45957.507091087966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45957.507091087966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45957.507091087966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45957.507091087966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45957.507091087966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45957.507091087966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45957.507091087966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45957.507091087966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45957.507091087966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45957.507091087966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45957.507091087966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45957.507091087966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45957.507091087966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45957.507091087966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45957.507091087966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45957.507091087966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45957.507091087966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45957.507091087966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45957.507091087966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45957.507091087966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45957.507091087966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45957.507091087966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45957.507091087966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45957.507091087966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45957.507091087966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45957.507091087966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45957.507091087966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45957.507091087966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45957.507091087966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45957.507091087966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45957.507091087966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45957.507091087966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45957.507091087966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45957.507091087966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45957.507091087966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45957.507091087966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45957.507091087966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45957.507091087966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45957.507091087966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45957.507091087966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45957.507091087966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45957.507091087966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45957.507091087966</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45957.507091087966</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45957.507091087966</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45957.507091087966</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45957.507091087966</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45957.507091087966</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45957.507091087966</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45957.507091087966</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45957.507091087966</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45957.507091087966</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45957.507091087966</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45957.507091087966</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45957.507091087966</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45957.507091087966</v>
      </c>
      <c r="H449" s="159"/>
      <c r="I449" s="158" t="str">
        <f>IFERROR(VLOOKUP(D449,DB!A:F,6,0),"")</f>
        <v/>
      </c>
      <c r="J449" s="158" t="str">
        <f>IFERROR(VLOOKUP(D449,DB!A:G,7,0),"")</f>
        <v/>
      </c>
      <c r="K449" s="158"/>
      <c r="L449" s="158" t="str">
        <f>IFERROR(VLOOKUP(D449,DB!A:I,9,0),"")</f>
        <v/>
      </c>
    </row>
    <row r="450" spans="1:12" ht="15"/>
    <row r="451" spans="1:12" ht="15"/>
    <row r="452" spans="1:12" ht="15"/>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9" ht="15"/>
    <row r="560" ht="15"/>
    <row r="562" ht="15"/>
    <row r="563" ht="15"/>
    <row r="564" ht="15"/>
    <row r="565" ht="15"/>
    <row r="567" ht="15"/>
    <row r="568" ht="15"/>
    <row r="575" ht="15"/>
    <row r="576" ht="15"/>
    <row r="577" ht="15"/>
    <row r="578" ht="15"/>
    <row r="579" ht="15"/>
    <row r="580" ht="15"/>
    <row r="583" ht="15"/>
    <row r="584" ht="15"/>
    <row r="585" ht="15"/>
    <row r="586" ht="15"/>
    <row r="587" ht="15"/>
    <row r="588" ht="15"/>
    <row r="589" ht="15"/>
    <row r="590" ht="15"/>
    <row r="591" ht="15"/>
    <row r="592" ht="15"/>
    <row r="593" ht="15"/>
    <row r="594"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50" ht="15"/>
    <row r="651" ht="15"/>
    <row r="688" ht="15"/>
    <row r="689" ht="15"/>
    <row r="690" ht="15"/>
    <row r="691" ht="15"/>
    <row r="692" ht="15"/>
    <row r="693" ht="15"/>
    <row r="694" ht="15"/>
    <row r="695" ht="15"/>
    <row r="696" ht="15"/>
    <row r="697"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8" ht="15"/>
    <row r="779" ht="15"/>
    <row r="780" ht="15"/>
    <row r="782" ht="15"/>
    <row r="783"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6" ht="15"/>
    <row r="817" ht="15"/>
    <row r="987" ht="15"/>
    <row r="988" ht="15"/>
    <row r="989" ht="15"/>
    <row r="990" ht="15"/>
    <row r="991" ht="15"/>
    <row r="992" ht="15"/>
    <row r="998" ht="15"/>
    <row r="999" ht="15"/>
    <row r="1000" ht="15"/>
    <row r="1001" ht="15"/>
    <row r="1002" ht="15"/>
    <row r="1003" ht="15"/>
    <row r="1004"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5" ht="15"/>
    <row r="1056" ht="15"/>
    <row r="1062" ht="15"/>
    <row r="1063" ht="15"/>
    <row r="1065" ht="15"/>
    <row r="1066" ht="15"/>
    <row r="1067" ht="15"/>
    <row r="1068" ht="15"/>
    <row r="1069" ht="15"/>
    <row r="1070" ht="15"/>
    <row r="1071" ht="15"/>
    <row r="1073" ht="15"/>
    <row r="1074" ht="15"/>
    <row r="1075"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4" ht="15"/>
    <row r="1145"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1" ht="15"/>
    <row r="1182" ht="15"/>
    <row r="1183" ht="15"/>
    <row r="1184" ht="15"/>
    <row r="1185" ht="15"/>
    <row r="1186" ht="15"/>
    <row r="1187" ht="15"/>
    <row r="1188" ht="15"/>
    <row r="1189" ht="15"/>
    <row r="1190" ht="15"/>
    <row r="1191" ht="15"/>
    <row r="1193" ht="15"/>
    <row r="1194" ht="15"/>
    <row r="1195" ht="15"/>
    <row r="1196" ht="15"/>
    <row r="1197" ht="15"/>
    <row r="1198" ht="15"/>
    <row r="1199" ht="15"/>
    <row r="1200" ht="15"/>
    <row r="1201" ht="15"/>
    <row r="1202" ht="15"/>
    <row r="1210" ht="15"/>
    <row r="1211" ht="15"/>
    <row r="1214" ht="15"/>
    <row r="1215" ht="15"/>
    <row r="1216" ht="15"/>
    <row r="1217" ht="15"/>
    <row r="1218" ht="15"/>
    <row r="1219" ht="15"/>
    <row r="1220" ht="15"/>
    <row r="1221" ht="15"/>
    <row r="1224" ht="15"/>
    <row r="1225" ht="15"/>
    <row r="1226" ht="15"/>
    <row r="1227" ht="15"/>
    <row r="1228" ht="15"/>
    <row r="1229" ht="15"/>
    <row r="1230" ht="15"/>
    <row r="1231" ht="15"/>
    <row r="1232" ht="15"/>
    <row r="1233" ht="15"/>
    <row r="1234" ht="15"/>
    <row r="1235" ht="15"/>
    <row r="1237" ht="15"/>
    <row r="1238" ht="15"/>
    <row r="1239" ht="15"/>
    <row r="1242" ht="15"/>
    <row r="1244" ht="15"/>
    <row r="1246" ht="15"/>
    <row r="1249" ht="15"/>
    <row r="1250" ht="15"/>
    <row r="1251" ht="15"/>
    <row r="1253" ht="15"/>
    <row r="1255" ht="15"/>
    <row r="1256" ht="15"/>
    <row r="1257" ht="15"/>
    <row r="1258" ht="15"/>
    <row r="1259" ht="15"/>
    <row r="1261" ht="15"/>
    <row r="1262" ht="15"/>
    <row r="1263" ht="15"/>
    <row r="1264" ht="15"/>
    <row r="1266" ht="15"/>
    <row r="1268" ht="15"/>
    <row r="1269" ht="15"/>
    <row r="1271" ht="15"/>
    <row r="1272" ht="15"/>
    <row r="1273" ht="15"/>
    <row r="1274" ht="15"/>
    <row r="1276" ht="15"/>
    <row r="1278" ht="15"/>
    <row r="1279" ht="15"/>
    <row r="1280" ht="15"/>
    <row r="1281" ht="15"/>
    <row r="1283" ht="15"/>
    <row r="1284" ht="15"/>
    <row r="1285" ht="15"/>
    <row r="1286" ht="15"/>
    <row r="1287" ht="15"/>
    <row r="1288" ht="15"/>
    <row r="1289" ht="15"/>
    <row r="1292" ht="15"/>
    <row r="1294" ht="15"/>
    <row r="1295" ht="15"/>
    <row r="1296" ht="15"/>
    <row r="1297" ht="15"/>
    <row r="1298" ht="15"/>
    <row r="1299" ht="15"/>
    <row r="1300" ht="15"/>
    <row r="1301" ht="15"/>
    <row r="1304" ht="15"/>
    <row r="1306" ht="15"/>
    <row r="1308" ht="15"/>
  </sheetData>
  <dataValidations count="2">
    <dataValidation allowBlank="1" showInputMessage="1" showErrorMessage="1" sqref="E1" xr:uid="{920C6338-E771-4DAE-8C89-92A9093EA4DE}"/>
    <dataValidation type="list" allowBlank="1" showInputMessage="1" showErrorMessage="1" sqref="E2:E44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9"/>
  <sheetViews>
    <sheetView workbookViewId="0">
      <selection activeCell="K5" sqref="K5"/>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39101</v>
      </c>
      <c r="B2" s="103" t="str">
        <f>IFERROR(VLOOKUP(D2,DB!A:K,11,0),"")</f>
        <v>R6</v>
      </c>
      <c r="C2" s="105">
        <v>1</v>
      </c>
      <c r="D2" s="103" t="s">
        <v>35862</v>
      </c>
      <c r="E2" s="106" t="s">
        <v>38998</v>
      </c>
      <c r="F2" s="107">
        <v>45957.390486111108</v>
      </c>
      <c r="G2" s="77">
        <f ca="1">IFERROR(NOW()-F2,"-")</f>
        <v>0.11660497685807059</v>
      </c>
      <c r="H2" s="107">
        <v>45957.390486111108</v>
      </c>
      <c r="I2" s="103" t="str">
        <f>IFERROR(VLOOKUP(D2,DB!A:F,6,0),"")</f>
        <v>SCECO</v>
      </c>
      <c r="J2" s="102" t="str">
        <f>IFERROR(VLOOKUP(D2,DB!A:G,7,0),"")</f>
        <v>Vandalized</v>
      </c>
      <c r="K2" s="108" t="s">
        <v>39102</v>
      </c>
      <c r="L2" s="109" t="str">
        <f>IFERROR(VLOOKUP(D2,DB!A:I,9,0),"")</f>
        <v>Latis</v>
      </c>
    </row>
    <row r="3" spans="1:16383" ht="31.5" customHeight="1">
      <c r="A3" s="104" t="s">
        <v>39103</v>
      </c>
      <c r="B3" s="103" t="str">
        <f>IFERROR(VLOOKUP(D3,DB!A:K,11,0),"")</f>
        <v>R6</v>
      </c>
      <c r="C3" s="105">
        <v>1</v>
      </c>
      <c r="D3" s="103" t="s">
        <v>34785</v>
      </c>
      <c r="E3" s="106" t="s">
        <v>38998</v>
      </c>
      <c r="F3" s="107">
        <v>45957.441770833335</v>
      </c>
      <c r="G3" s="77">
        <f ca="1">IFERROR(NOW()-F3,"-")</f>
        <v>6.532025463093305E-2</v>
      </c>
      <c r="H3" s="107">
        <v>45957.441770833335</v>
      </c>
      <c r="I3" s="103" t="str">
        <f>IFERROR(VLOOKUP(D3,DB!A:F,6,0),"")</f>
        <v>SCECO</v>
      </c>
      <c r="J3" s="102" t="str">
        <f>IFERROR(VLOOKUP(D3,DB!A:G,7,0),"")</f>
        <v>Vandalized</v>
      </c>
      <c r="K3" s="108" t="s">
        <v>39104</v>
      </c>
      <c r="L3" s="109" t="str">
        <f>IFERROR(VLOOKUP(D3,DB!A:I,9,0),"")</f>
        <v>Latis</v>
      </c>
    </row>
    <row r="4" spans="1:16383" ht="31.5" customHeight="1">
      <c r="A4" s="104"/>
      <c r="B4" s="103" t="str">
        <f>IFERROR(VLOOKUP(D4,DB!A:K,11,0),"")</f>
        <v>R6</v>
      </c>
      <c r="C4" s="105"/>
      <c r="D4" s="103" t="s">
        <v>38112</v>
      </c>
      <c r="E4" s="106"/>
      <c r="F4" s="107"/>
      <c r="G4" s="77">
        <f ca="1">IFERROR(NOW()-F4,"-")</f>
        <v>45957.507091087966</v>
      </c>
      <c r="H4" s="107"/>
      <c r="I4" s="103" t="str">
        <f>IFERROR(VLOOKUP(D4,DB!A:F,6,0),"")</f>
        <v>SCECO</v>
      </c>
      <c r="J4" s="102" t="str">
        <f>IFERROR(VLOOKUP(D4,DB!A:G,7,0),"")</f>
        <v>No BB Shifted</v>
      </c>
      <c r="K4" s="108"/>
      <c r="L4" s="109" t="str">
        <f>IFERROR(VLOOKUP(D4,DB!A:I,9,0),"")</f>
        <v>Latis</v>
      </c>
    </row>
    <row r="5" spans="1:16383" ht="31.5" customHeight="1">
      <c r="A5" s="104"/>
      <c r="B5" s="103" t="str">
        <f>IFERROR(VLOOKUP(D5,DB!A:K,11,0),"")</f>
        <v/>
      </c>
      <c r="C5" s="105"/>
      <c r="D5" s="103"/>
      <c r="E5" s="106"/>
      <c r="F5" s="107"/>
      <c r="G5" s="77">
        <f ca="1">IFERROR(NOW()-F5,"-")</f>
        <v>45957.507091087966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45957.507091087966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45957.507091087966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45957.507091087966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45957.507091087966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45957.507091087966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45957.507091087966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45957.507091087966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45957.507091087966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45957.507091087966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45957.507091087966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45957.507091087966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45957.507091087966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45957.507091087966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45957.507091087966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45957.507091087966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45957.507091087966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45957.507091087966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45957.507091087966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45957.507091087966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45957.507091087966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45957.507091087966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45957.507091087966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45957.507091087966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45957.507091087966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45957.507091087966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45957.507091087966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45957.507091087966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45957.507091087966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45957.507091087966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45957.507091087966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45957.507091087966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45957.507091087966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45957.507091087966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45957.507091087966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45957.507091087966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45957.507091087966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45957.507091087966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45957.507091087966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45957.507091087966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45957.507091087966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45957.507091087966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45957.507091087966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45957.507091087966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45957.507091087966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45957.507091087966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45957.507091087966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45957.507091087966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45957.507091087966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45957.507091087966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45957.507091087966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45957.507091087966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45957.507091087966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45957.507091087966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45957.507091087966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45957.507091087966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45957.507091087966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45957.507091087966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45957.507091087966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45957.507091087966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45957.507091087966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45957.507091087966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45957.507091087966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45957.507091087966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45957.507091087966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45957.507091087966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45957.507091087966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45957.507091087966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45957.507091087966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45957.507091087966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45957.507091087966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45957.507091087966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45957.507091087966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45957.507091087966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45957.507091087966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45957.507091087966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45957.507091087966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45957.507091087966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45957.507091087966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45957.507091087966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45957.507091087966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45957.507091087966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45957.507091087966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45957.507091087966</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45957.507091087966</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45957.507091087966</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45957.507091087966</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45957.507091087966</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45957.507091087966</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45957.507091087966</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45957.507091087966</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45957.507091087966</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45957.507091087966</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45957.507091087966</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45957.507091087966</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45957.507091087966</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45957.507091087966</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45957.507091087966</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45957.507091087966</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45957.507091087966</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45957.507091087966</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45957.507091087966</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45957.507091087966</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45957.507091087966</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45957.507091087966</v>
      </c>
      <c r="H109" s="107"/>
      <c r="I109" s="103" t="str">
        <f>IFERROR(VLOOKUP(D109,DB!A:F,6,0),"")</f>
        <v/>
      </c>
      <c r="J109" s="102" t="str">
        <f>IFERROR(VLOOKUP(D109,DB!A:G,7,0),"")</f>
        <v/>
      </c>
      <c r="K109" s="108"/>
      <c r="L109" s="109" t="str">
        <f>IFERROR(VLOOKUP(D109,DB!A:I,9,0),"")</f>
        <v/>
      </c>
    </row>
  </sheetData>
  <dataValidations count="2">
    <dataValidation allowBlank="1" showInputMessage="1" showErrorMessage="1" sqref="E1" xr:uid="{380493DB-286A-4683-AF55-C78F04945A49}"/>
    <dataValidation type="list" allowBlank="1" showInputMessage="1" showErrorMessage="1" sqref="E2:E10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2025-10-27T09:11:49Z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