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91" documentId="120_S{2AC9BD13-BADA-5192-A53E-5A8FF88502F6}" xr6:coauthVersionLast="47" xr6:coauthVersionMax="47" xr10:uidLastSave="{9B403043-88B9-43E9-8414-63239472000F}"/>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<sst xmlns="http://schemas.openxmlformats.org/spreadsheetml/2006/main" count="180287" uniqueCount="39131">
  <si>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</si>
  <si>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</si>
  <si>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</si>
  <si>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</si>
  <si>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</si>
  <si>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</si>
  <si>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</si>
  <si>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</si>
  <si>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</si>
  <si>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</si>
  <si>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</si>
  <si>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</si>
  <si>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</si>
  <si>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</si>
  <si>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</si>
  <si>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</si>
  <si>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</si>
  <si>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</si>
  <si>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</si>
  <si>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</si>
  <si>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</si>
  <si>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</si>
  <si>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</si>
  <si>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</si>
  <si>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</si>
  <si>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</si>
  <si>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</si>
  <si>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</si>
  <si>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</si>
  <si>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</si>
  <si>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</si>
  <si>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</si>
  <si>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</si>
  <si>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</si>
  <si>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</si>
  <si>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</si>
  <si>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</si>
  <si>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</si>
  <si>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</si>
  <si>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</si>
  <si>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</si>
  <si>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</si>
  <si>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</si>
  <si>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</si>
  <si>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</si>
  <si>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</si>
  <si>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</si>
  <si>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</si>
  <si>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</si>
  <si>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</si>
  <si>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</si>
  <si>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</si>
  <si>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</si>
  <si>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</si>
  <si>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</si>
  <si>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</si>
  <si>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</si>
  <si>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</si>
  <si>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</si>
  <si>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</si>
  <si>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</si>
  <si>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</si>
  <si>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</si>
  <si>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</si>
  <si>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</si>
  <si>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</si>
  <si>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</si>
  <si>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</si>
  <si>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</si>
  <si>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</si>
  <si>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</si>
  <si>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</si>
  <si>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</si>
  <si>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</si>
  <si>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</si>
  <si>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</si>
  <si>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</si>
  <si>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</si>
  <si>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</si>
  <si>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</si>
  <si>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</si>
  <si>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</si>
  <si>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</si>
  <si>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</si>
  <si>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</si>
  <si>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</si>
  <si>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</si>
  <si>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</si>
  <si>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</si>
  <si>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</si>
  <si>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</si>
  <si>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</si>
  <si>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</si>
  <si>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</si>
  <si>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</si>
  <si>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</si>
  <si>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</si>
  <si>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</si>
  <si>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</si>
  <si>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</si>
  <si>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</si>
  <si>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</si>
  <si>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</si>
  <si>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</si>
  <si>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</si>
  <si>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</si>
  <si>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</si>
  <si>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</si>
  <si>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</si>
  <si>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</si>
  <si>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</si>
  <si>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</si>
  <si>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</si>
  <si>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</si>
  <si>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</si>
  <si>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</si>
  <si>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</si>
  <si>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</si>
  <si>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</si>
  <si>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</si>
  <si>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</si>
  <si>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</si>
  <si>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</si>
  <si>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</si>
  <si>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</si>
  <si>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</si>
  <si>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</si>
  <si>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</si>
  <si>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</si>
  <si>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</si>
  <si>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</si>
  <si>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</si>
  <si>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</si>
  <si>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</si>
  <si>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</si>
  <si>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</si>
  <si>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</si>
  <si>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</si>
  <si>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</si>
  <si>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</si>
  <si>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</si>
  <si>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</si>
  <si>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</si>
  <si>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</si>
  <si>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</si>
  <si>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</si>
  <si>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</si>
  <si>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</si>
  <si>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</si>
  <si>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</si>
  <si>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</si>
  <si>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</si>
  <si>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</si>
  <si>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</si>
  <si>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</si>
  <si>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</si>
  <si>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</si>
  <si>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</si>
  <si>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</si>
  <si>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</si>
  <si>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</si>
  <si>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</si>
  <si>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</si>
  <si>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</si>
  <si>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</si>
  <si>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</si>
  <si>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</si>
  <si>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</si>
  <si>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</si>
  <si>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</si>
  <si>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</si>
  <si>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</si>
  <si>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</si>
  <si>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</si>
  <si>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</si>
  <si>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</si>
  <si>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</si>
  <si>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</si>
  <si>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</si>
  <si>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</si>
  <si>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</si>
  <si>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</si>
  <si>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</si>
  <si>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</si>
  <si>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</si>
  <si>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</si>
  <si>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</si>
  <si>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</si>
  <si>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</si>
  <si>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</si>
  <si>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</si>
  <si>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</si>
  <si>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</si>
  <si>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</si>
  <si>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</si>
  <si>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</si>
  <si>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</si>
  <si>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</si>
  <si>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</si>
  <si>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</si>
  <si>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</si>
  <si>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</si>
  <si>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</si>
  <si>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</si>
  <si>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</si>
  <si>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</si>
  <si>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</si>
  <si>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</si>
  <si>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</si>
  <si>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</si>
  <si>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</si>
  <si>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</si>
  <si>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</si>
  <si>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</si>
  <si>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</si>
  <si>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</si>
  <si>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</si>
  <si>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</si>
  <si>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</si>
  <si>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</si>
  <si>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</si>
  <si>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</si>
  <si>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</si>
  <si>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</si>
  <si>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</si>
  <si>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</si>
  <si>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</si>
  <si>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</si>
  <si>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</si>
  <si>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</si>
  <si>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</si>
  <si>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</si>
  <si>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</si>
  <si>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</si>
  <si>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</si>
  <si>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</si>
  <si>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</si>
  <si>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</si>
  <si>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</si>
  <si>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</si>
  <si>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</si>
  <si>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</si>
  <si>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</si>
  <si>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</si>
  <si>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</si>
  <si>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</si>
  <si>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</si>
  <si>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</si>
  <si>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</si>
  <si>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</si>
  <si>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</si>
  <si>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</si>
  <si>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</si>
  <si>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</si>
  <si>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</si>
  <si>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</si>
  <si>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</si>
  <si>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</si>
  <si>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</si>
  <si>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</si>
  <si>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</si>
  <si>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</si>
  <si>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</si>
  <si>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</si>
  <si>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</si>
  <si>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</si>
  <si>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</si>
  <si>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</si>
  <si>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</si>
  <si>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</si>
  <si>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</si>
  <si>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</si>
  <si>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</si>
  <si>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</si>
  <si>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</si>
  <si>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</si>
  <si>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</si>
  <si>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</si>
  <si>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</si>
  <si>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</si>
  <si>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</si>
  <si>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</si>
  <si>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</si>
  <si>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</si>
  <si>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</si>
  <si>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</si>
  <si>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</si>
  <si>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</si>
  <si>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</si>
  <si>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</si>
  <si>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</si>
  <si>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</si>
  <si>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</si>
  <si>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</si>
  <si>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</si>
  <si>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</si>
  <si>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</si>
  <si>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</si>
  <si>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</si>
  <si>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</si>
  <si>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</si>
  <si>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</si>
  <si>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</si>
  <si>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</si>
  <si>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</si>
  <si>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</si>
  <si>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</si>
  <si>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</si>
  <si>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</si>
  <si>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</si>
  <si>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</si>
  <si>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</si>
  <si>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</si>
  <si>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</si>
  <si>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</si>
  <si>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</si>
  <si>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</si>
  <si>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</si>
  <si>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</si>
  <si>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</si>
  <si>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</si>
  <si>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</si>
  <si>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</si>
  <si>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</si>
  <si>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</si>
  <si>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</si>
  <si>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</si>
  <si>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</si>
  <si>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</si>
  <si>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</si>
  <si>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</si>
  <si>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</si>
  <si>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</si>
  <si>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</si>
  <si>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</si>
  <si>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</si>
  <si>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</si>
  <si>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</si>
  <si>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</si>
  <si>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</si>
  <si>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</si>
  <si>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</si>
  <si>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</si>
  <si>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</si>
  <si>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</si>
  <si>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</si>
  <si>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</si>
  <si>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</si>
  <si>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</si>
  <si>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</si>
  <si>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</si>
  <si>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</si>
  <si>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</si>
  <si>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</si>
  <si>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</si>
  <si>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</si>
  <si>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</si>
  <si>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</si>
  <si>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</si>
  <si>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</si>
  <si>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</si>
  <si>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</si>
  <si>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</si>
  <si>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</si>
  <si>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</si>
  <si>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</si>
  <si>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</si>
  <si>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</si>
  <si>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</si>
  <si>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</si>
  <si>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</si>
  <si>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</si>
  <si>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</si>
  <si>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</si>
  <si>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</si>
  <si>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</si>
  <si>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</si>
  <si>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</si>
  <si>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</si>
  <si>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</si>
  <si>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</si>
  <si>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</si>
  <si>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</si>
  <si>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</si>
  <si>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</si>
  <si>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</si>
  <si>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</si>
  <si>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</si>
  <si>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</si>
  <si>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</si>
  <si>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</si>
  <si>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</si>
  <si>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</si>
  <si>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</si>
  <si>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</si>
  <si>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</si>
  <si>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</si>
  <si>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</si>
  <si>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</si>
  <si>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</si>
  <si>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</si>
  <si>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</si>
  <si>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</si>
  <si>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</si>
  <si>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</si>
  <si>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</si>
  <si>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</si>
  <si>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</si>
  <si>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</si>
  <si>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</si>
  <si>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</si>
  <si>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</si>
  <si>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</si>
  <si>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</si>
  <si>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</si>
  <si>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</si>
  <si>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</si>
  <si>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</si>
  <si>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</si>
  <si>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</si>
  <si>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</si>
  <si>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</si>
  <si>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</si>
  <si>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</si>
  <si>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</si>
  <si>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</si>
  <si>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</si>
  <si>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</si>
  <si>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</si>
  <si>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</si>
  <si>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</si>
  <si>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</si>
  <si>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</si>
  <si>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</si>
  <si>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</si>
  <si>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</si>
  <si>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</si>
  <si>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</si>
  <si>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</si>
  <si>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</si>
  <si>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</si>
  <si>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</si>
  <si>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</si>
  <si>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</si>
  <si>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</si>
  <si>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</si>
  <si>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</si>
  <si>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</si>
  <si>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</si>
  <si>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</si>
  <si>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</si>
  <si>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</si>
  <si>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</si>
  <si>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</si>
  <si>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</si>
  <si>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</si>
  <si>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</si>
  <si>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</si>
  <si>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</si>
  <si>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</si>
  <si>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</si>
  <si>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</si>
  <si>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</si>
  <si>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</si>
  <si>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</si>
  <si>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</si>
  <si>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</si>
  <si>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</si>
  <si>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</si>
  <si>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</si>
  <si>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</si>
  <si>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</si>
  <si>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</si>
  <si>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</si>
  <si>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</si>
  <si>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</si>
  <si>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</si>
  <si>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</si>
  <si>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</si>
  <si>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</si>
  <si>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</si>
  <si>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</si>
  <si>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</si>
  <si>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</si>
  <si>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</si>
  <si>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</si>
  <si>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</si>
  <si>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</si>
  <si>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</si>
  <si>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</si>
  <si>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</si>
  <si>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</si>
  <si>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</si>
  <si>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</si>
  <si>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</si>
  <si>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</si>
  <si>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</si>
  <si>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</si>
  <si>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</si>
  <si>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</si>
  <si>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</si>
  <si>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</si>
  <si>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</si>
  <si>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</si>
  <si>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</si>
  <si>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</si>
  <si>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</si>
  <si>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</si>
  <si>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</si>
  <si>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</si>
  <si>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</si>
  <si>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</si>
  <si>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</si>
  <si>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</si>
  <si>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</si>
  <si>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</si>
  <si>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</si>
  <si>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</si>
  <si>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</si>
  <si>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</si>
  <si>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</si>
  <si>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</si>
  <si>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</si>
  <si>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</si>
  <si>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</si>
  <si>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</si>
  <si>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</si>
  <si>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</si>
  <si>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</si>
  <si>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</si>
  <si>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</si>
  <si>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</si>
  <si>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</si>
  <si>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</si>
  <si>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</si>
  <si>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</si>
  <si>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</si>
  <si>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</si>
  <si>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</si>
  <si>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</si>
  <si>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</si>
  <si>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</si>
  <si>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</si>
  <si>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</si>
  <si>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</si>
  <si>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</si>
  <si>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</si>
  <si>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</si>
  <si>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</si>
  <si>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</si>
  <si>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</si>
  <si>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</si>
  <si>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</si>
  <si>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</si>
  <si>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</si>
  <si>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</si>
  <si>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</si>
  <si>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</si>
  <si>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</si>
  <si>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</si>
  <si>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</si>
  <si>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</si>
  <si>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</si>
  <si>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</si>
  <si>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</si>
  <si>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</si>
  <si>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</si>
  <si>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</si>
  <si>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</si>
  <si>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</si>
  <si>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</si>
  <si>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</si>
  <si>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</si>
  <si>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</si>
  <si>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</si>
  <si>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</si>
  <si>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</si>
  <si>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</si>
  <si>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</si>
  <si>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</si>
  <si>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</si>
  <si>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</si>
  <si>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</si>
  <si>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</si>
  <si>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</si>
  <si>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</si>
  <si>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</si>
  <si>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</si>
  <si>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</si>
  <si>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</si>
  <si>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</si>
  <si>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</si>
  <si>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</si>
  <si>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</si>
  <si>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</si>
  <si>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</si>
  <si>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</si>
  <si>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</si>
  <si>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</si>
  <si>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</si>
  <si>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</si>
  <si>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</si>
  <si>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</si>
  <si>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</si>
  <si>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</si>
  <si>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</si>
  <si>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</si>
  <si>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</si>
  <si>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</si>
  <si>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</si>
  <si>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</si>
  <si>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</si>
  <si>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</si>
  <si>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</si>
  <si>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</si>
  <si>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</si>
  <si>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</si>
  <si>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</si>
  <si>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</si>
  <si>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</si>
  <si>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</si>
  <si>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</si>
  <si>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</si>
  <si>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</si>
  <si>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</si>
  <si>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</si>
  <si>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</si>
  <si>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</si>
  <si>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</si>
  <si>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</si>
  <si>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</si>
  <si>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</si>
  <si>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</si>
  <si>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</si>
  <si>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</si>
  <si>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</si>
  <si>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</si>
  <si>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</si>
  <si>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</si>
  <si>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</si>
  <si>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</si>
  <si>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</si>
  <si>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</si>
  <si>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</si>
  <si>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</si>
  <si>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</si>
  <si>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</si>
  <si>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</si>
  <si>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</si>
  <si>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</si>
  <si>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</si>
  <si>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</si>
  <si>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</si>
  <si>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</si>
  <si>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</si>
  <si>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</si>
  <si>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</si>
  <si>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</si>
  <si>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</si>
  <si>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</si>
  <si>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</si>
  <si>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</si>
  <si>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</si>
  <si>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</si>
  <si>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</si>
  <si>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</si>
  <si>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</si>
  <si>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</si>
  <si>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</si>
  <si>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</si>
  <si>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</si>
  <si>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</si>
  <si>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</si>
  <si>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</si>
  <si>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</si>
  <si>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</si>
  <si>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</si>
  <si>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</si>
  <si>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</si>
  <si>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</si>
  <si>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</si>
  <si>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</si>
  <si>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</si>
  <si>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</si>
  <si>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</si>
  <si>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</si>
  <si>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</si>
  <si>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</si>
  <si>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</si>
  <si>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</si>
  <si>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</si>
  <si>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</si>
  <si>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</si>
  <si>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</si>
  <si>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</si>
  <si>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</si>
  <si>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</si>
  <si>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</si>
  <si>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</si>
  <si>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</si>
  <si>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</si>
  <si>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</si>
  <si>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</si>
  <si>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</si>
  <si>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</si>
  <si>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</si>
  <si>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</si>
  <si>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</si>
  <si>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</si>
  <si>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</si>
  <si>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</si>
  <si>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</si>
  <si>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</si>
  <si>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</si>
  <si>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</si>
  <si>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</si>
  <si>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</si>
  <si>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</si>
  <si>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</si>
  <si>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</si>
  <si>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</si>
  <si>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</si>
  <si>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</si>
  <si>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</si>
  <si>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</si>
  <si>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</si>
  <si>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</si>
  <si>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</si>
  <si>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</si>
  <si>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</si>
  <si>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</si>
  <si>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</si>
  <si>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</si>
  <si>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</si>
  <si>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</si>
  <si>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</si>
  <si>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</si>
  <si>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</si>
  <si>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</si>
  <si>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</si>
  <si>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</si>
  <si>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</si>
  <si>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</si>
  <si>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</si>
  <si>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</si>
  <si>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</si>
  <si>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</si>
  <si>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</si>
  <si>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</si>
  <si>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</si>
  <si>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</si>
  <si>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</si>
  <si>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</si>
  <si>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</si>
  <si>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</si>
  <si>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</si>
  <si>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</si>
  <si>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</si>
  <si>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</si>
  <si>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</si>
  <si>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</si>
  <si>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</si>
  <si>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</si>
  <si>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</si>
  <si>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</si>
  <si>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</si>
  <si>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</si>
  <si>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</si>
  <si>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</si>
  <si>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</si>
  <si>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</si>
  <si>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</si>
  <si>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</si>
  <si>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</si>
  <si>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</si>
  <si>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</si>
  <si>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</si>
  <si>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</si>
  <si>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</si>
  <si>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</si>
  <si>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</si>
  <si>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</si>
  <si>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</si>
  <si>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</si>
  <si>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</si>
  <si>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</si>
  <si>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</si>
  <si>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</si>
  <si>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</si>
  <si>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</si>
  <si>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</si>
  <si>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</si>
  <si>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</si>
  <si>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</si>
  <si>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</si>
  <si>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</si>
  <si>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</si>
  <si>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</si>
  <si>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</si>
  <si>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</si>
  <si>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</si>
  <si>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</si>
  <si>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</si>
  <si>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</si>
  <si>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</si>
  <si>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</si>
  <si>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</si>
  <si>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</si>
  <si>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</si>
  <si>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</si>
  <si>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</si>
  <si>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</si>
  <si>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</si>
  <si>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</si>
  <si>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</si>
  <si>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</si>
  <si>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</si>
  <si>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</si>
  <si>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</si>
  <si>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</si>
  <si>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</si>
  <si>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</si>
  <si>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</si>
  <si>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</si>
  <si>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</si>
  <si>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</si>
  <si>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</si>
  <si>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</si>
  <si>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</si>
  <si>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</si>
  <si>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</si>
  <si>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</si>
  <si>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</si>
  <si>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</si>
  <si>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</si>
  <si>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</si>
  <si>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</si>
  <si>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</si>
  <si>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</si>
  <si>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</si>
  <si>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</si>
  <si>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</si>
  <si>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</si>
  <si>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</si>
  <si>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</si>
  <si>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</si>
  <si>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</si>
  <si>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</si>
  <si>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</si>
  <si>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</si>
  <si>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</si>
  <si>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</si>
  <si>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</si>
  <si>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</si>
  <si>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</si>
  <si>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</si>
  <si>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</si>
  <si>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</si>
  <si>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</si>
  <si>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</si>
  <si>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</si>
  <si>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</si>
  <si>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</si>
  <si>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</si>
  <si>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</si>
  <si>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</si>
  <si>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</si>
  <si>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</si>
  <si>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</si>
  <si>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</si>
  <si>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</si>
  <si>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</si>
  <si>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</si>
  <si>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</si>
  <si>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</si>
  <si>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</si>
  <si>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</si>
  <si>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</si>
  <si>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</si>
  <si>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</si>
  <si>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</si>
  <si>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</si>
  <si>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</si>
  <si>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</si>
  <si>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</si>
  <si>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</si>
  <si>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</si>
  <si>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</si>
  <si>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</si>
  <si>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</si>
  <si>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</si>
  <si>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</si>
  <si>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</si>
  <si>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</si>
  <si>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</si>
  <si>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</si>
  <si>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</si>
  <si>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</si>
  <si>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</si>
  <si>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</si>
  <si>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</si>
  <si>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</si>
  <si>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</si>
  <si>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</si>
  <si>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</si>
  <si>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</si>
  <si>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</si>
  <si>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</si>
  <si>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</si>
  <si>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</si>
  <si>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</si>
  <si>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</si>
  <si>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</si>
  <si>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</si>
  <si>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</si>
  <si>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</si>
  <si>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</si>
  <si>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</si>
  <si>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</si>
  <si>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</si>
  <si>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</si>
  <si>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</si>
  <si>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</si>
  <si>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</si>
  <si>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</si>
  <si>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</si>
  <si>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</si>
  <si>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</si>
  <si>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</si>
  <si>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</si>
  <si>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</si>
  <si>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</si>
  <si>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</si>
  <si>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</si>
  <si>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</si>
  <si>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</si>
  <si>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</si>
  <si>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</si>
  <si>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</si>
  <si>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</si>
  <si>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</si>
  <si>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</si>
  <si>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</si>
  <si>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</si>
  <si>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</si>
  <si>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</si>
  <si>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</si>
  <si>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</si>
  <si>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</si>
  <si>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</si>
  <si>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</si>
  <si>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</si>
  <si>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</si>
  <si>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</si>
  <si>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</si>
  <si>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</si>
  <si>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</si>
  <si>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</si>
  <si>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</si>
  <si>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</si>
  <si>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</si>
  <si>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</si>
  <si>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</si>
  <si>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</si>
  <si>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</si>
  <si>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</si>
  <si>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</si>
  <si>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</si>
  <si>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</si>
  <si>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</si>
  <si>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</si>
  <si>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</si>
  <si>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</si>
  <si>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</si>
  <si>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</si>
  <si>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</si>
  <si>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</si>
  <si>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</si>
  <si>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</si>
  <si>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</si>
  <si>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</si>
  <si>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</si>
  <si>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</si>
  <si>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</si>
  <si>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</si>
  <si>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</si>
  <si>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</si>
  <si>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</si>
  <si>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</si>
  <si>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</si>
  <si>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</si>
  <si>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</si>
  <si>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</si>
  <si>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</si>
  <si>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</si>
  <si>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</si>
  <si>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</si>
  <si>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</si>
  <si>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</si>
  <si>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</si>
  <si>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</si>
  <si>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</si>
  <si>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</si>
  <si>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</si>
  <si>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</si>
  <si>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</si>
  <si>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</si>
  <si>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</si>
  <si>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</si>
  <si>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</si>
  <si>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</si>
  <si>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</si>
  <si>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</si>
  <si>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</si>
  <si>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</si>
  <si>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</si>
  <si>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</si>
  <si>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</si>
  <si>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</si>
  <si>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</si>
  <si>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</si>
  <si>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</si>
  <si>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</si>
  <si>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</si>
  <si>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</si>
  <si>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</si>
  <si>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</si>
  <si>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</si>
  <si>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</si>
  <si>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</si>
  <si>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</si>
  <si>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</si>
  <si>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</si>
  <si>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</si>
  <si>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</si>
  <si>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</si>
  <si>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</si>
  <si>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</si>
  <si>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</si>
  <si>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</si>
  <si>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</si>
  <si>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</si>
  <si>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</si>
  <si>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</si>
  <si>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</si>
  <si>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</si>
  <si>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</si>
  <si>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</si>
  <si>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</si>
  <si>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</si>
  <si>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</si>
  <si>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</si>
  <si>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</si>
  <si>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</si>
  <si>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</si>
  <si>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</si>
  <si>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</si>
  <si>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</si>
  <si>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</si>
  <si>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</si>
  <si>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</si>
  <si>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</si>
  <si>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</si>
  <si>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</si>
  <si>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</si>
  <si>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</si>
  <si>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</si>
  <si>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</si>
  <si>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</si>
  <si>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</si>
  <si>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</si>
  <si>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</si>
  <si>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</si>
  <si>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</si>
  <si>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</si>
  <si>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</si>
  <si>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</si>
  <si>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</si>
  <si>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</si>
  <si>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</si>
  <si>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</si>
  <si>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</si>
  <si>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</si>
  <si>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</si>
  <si>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</si>
  <si>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</si>
  <si>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</si>
  <si>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</si>
  <si>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</si>
  <si>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</si>
  <si>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</si>
  <si>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</si>
  <si>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</si>
  <si>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</si>
  <si>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</si>
  <si>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</si>
  <si>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</si>
  <si>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</si>
  <si>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</si>
  <si>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</si>
  <si>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</si>
  <si>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</si>
  <si>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</si>
  <si>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</si>
  <si>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</si>
  <si>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</si>
  <si>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</si>
  <si>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</si>
  <si>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</si>
  <si>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</si>
  <si>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</si>
  <si>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</si>
  <si>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</si>
  <si>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</si>
  <si>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</si>
  <si>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</si>
  <si>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</si>
  <si>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</si>
  <si>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</si>
  <si>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</si>
  <si>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</si>
  <si>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</si>
  <si>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</si>
  <si>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</si>
  <si>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</si>
  <si>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</si>
  <si>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</si>
  <si>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</si>
  <si>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</si>
  <si>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</si>
  <si>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</si>
  <si>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</si>
  <si>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</si>
  <si>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</si>
  <si>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</si>
  <si>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</si>
  <si>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</si>
  <si>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</si>
  <si>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</si>
  <si>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</si>
  <si>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</si>
  <si>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</si>
  <si>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</si>
  <si>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</si>
  <si>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</si>
  <si>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</si>
  <si>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</si>
  <si>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</si>
  <si>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</si>
  <si>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</si>
  <si>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</si>
  <si>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</si>
  <si>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</si>
  <si>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</si>
  <si>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</si>
  <si>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</si>
  <si>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</si>
  <si>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</si>
  <si>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</si>
  <si>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</si>
  <si>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</si>
  <si>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</si>
  <si>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</si>
  <si>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</si>
  <si>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</si>
  <si>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</si>
  <si>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</si>
  <si>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</si>
  <si>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</si>
  <si>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</si>
  <si>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</si>
  <si>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</si>
  <si>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</si>
  <si>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</si>
  <si>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</si>
  <si>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</si>
  <si>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</si>
  <si>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</si>
  <si>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</si>
  <si>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</si>
  <si>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</si>
  <si>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</si>
  <si>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</si>
  <si>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</si>
  <si>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</si>
  <si>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</si>
  <si>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</si>
  <si>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</si>
  <si>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</si>
  <si>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</si>
  <si>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</si>
  <si>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</si>
  <si>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</si>
  <si>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</si>
  <si>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</si>
  <si>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</si>
  <si>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</si>
  <si>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</si>
  <si>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</si>
  <si>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</si>
  <si>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</si>
  <si>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</si>
  <si>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</si>
  <si>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</si>
  <si>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</si>
  <si>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</si>
  <si>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</si>
  <si>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</si>
  <si>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</si>
  <si>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</si>
  <si>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</si>
  <si>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</si>
  <si>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</si>
  <si>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</si>
  <si>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</si>
  <si>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</si>
  <si>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</si>
  <si>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</si>
  <si>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</si>
  <si>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</si>
  <si>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</si>
  <si>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</si>
  <si>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</si>
  <si>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</si>
  <si>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</si>
  <si>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</si>
  <si>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</si>
  <si>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</si>
  <si>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</si>
  <si>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</si>
  <si>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</si>
  <si>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</si>
  <si>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</si>
  <si>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</si>
  <si>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</si>
  <si>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</si>
  <si>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</si>
  <si>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</si>
  <si>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</si>
  <si>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</si>
  <si>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</si>
  <si>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</si>
  <si>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</si>
  <si>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</si>
  <si>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</si>
  <si>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</si>
  <si>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</si>
  <si>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</si>
  <si>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</si>
  <si>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</si>
  <si>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</si>
  <si>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</si>
  <si>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</si>
  <si>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</si>
  <si>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</si>
  <si>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</si>
  <si>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</si>
  <si>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</si>
  <si>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</si>
  <si>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</si>
  <si>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</si>
  <si>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</si>
  <si>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</si>
  <si>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</si>
  <si>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</si>
  <si>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</si>
  <si>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</si>
  <si>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</si>
  <si>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</si>
  <si>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</si>
  <si>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</si>
  <si>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</si>
  <si>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</si>
  <si>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</si>
  <si>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</si>
  <si>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</si>
  <si>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</si>
  <si>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</si>
  <si>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</si>
  <si>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</si>
  <si>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</si>
  <si>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</si>
  <si>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</si>
  <si>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</si>
  <si>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</si>
  <si>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</si>
  <si>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</si>
  <si>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</si>
  <si>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</si>
  <si>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</si>
  <si>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</si>
  <si>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</si>
  <si>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</si>
  <si>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</si>
  <si>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</si>
  <si>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</si>
  <si>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</si>
  <si>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</si>
  <si>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</si>
  <si>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</si>
  <si>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</si>
  <si>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</si>
  <si>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</si>
  <si>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</si>
  <si>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</si>
  <si>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</si>
  <si>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</si>
  <si>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</si>
  <si>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</si>
  <si>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</si>
  <si>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</si>
  <si>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</si>
  <si>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</si>
  <si>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</si>
  <si>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</si>
  <si>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</si>
  <si>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</si>
  <si>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</si>
  <si>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</si>
  <si>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</si>
  <si>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</si>
  <si>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</si>
  <si>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</si>
  <si>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</si>
  <si>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</si>
  <si>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</si>
  <si>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</si>
  <si>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</si>
  <si>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</si>
  <si>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</si>
  <si>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</si>
  <si>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</si>
  <si>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</si>
  <si>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</si>
  <si>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</si>
  <si>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</si>
  <si>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</si>
  <si>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</si>
  <si>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</si>
  <si>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</si>
  <si>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</si>
  <si>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</si>
  <si>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</si>
  <si>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</si>
  <si>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</si>
  <si>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</si>
  <si>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</si>
  <si>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</si>
  <si>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</si>
  <si>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</si>
  <si>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</si>
  <si>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</si>
  <si>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</si>
  <si>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</si>
  <si>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</si>
  <si>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</si>
  <si>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</si>
  <si>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</si>
  <si>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</si>
  <si>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</si>
  <si>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</si>
  <si>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</si>
  <si>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</si>
  <si>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</si>
  <si>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</si>
  <si>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</si>
  <si>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</si>
  <si>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</si>
  <si>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</si>
  <si>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</si>
  <si>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</si>
  <si>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</si>
  <si>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</si>
  <si>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</si>
  <si>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</si>
  <si>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</si>
  <si>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</si>
  <si>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</si>
  <si>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</si>
  <si>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</si>
  <si>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</si>
  <si>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</si>
  <si>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</si>
  <si>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</si>
  <si>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</si>
  <si>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</si>
  <si>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</si>
  <si>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</si>
  <si>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</si>
  <si>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</si>
  <si>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</si>
  <si>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</si>
  <si>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</si>
  <si>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</si>
  <si>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</si>
  <si>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</si>
  <si>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</si>
  <si>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</si>
  <si>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</si>
  <si>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</si>
  <si>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</si>
  <si>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</si>
  <si>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</si>
  <si>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</si>
  <si>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</si>
  <si>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</si>
  <si>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</si>
  <si>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</si>
  <si>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</si>
  <si>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</si>
  <si>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</si>
  <si>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</si>
  <si>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</si>
  <si>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</si>
  <si>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</si>
  <si>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</si>
  <si>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</si>
  <si>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</si>
  <si>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</si>
  <si>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</si>
  <si>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</si>
  <si>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</si>
  <si>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</si>
  <si>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</si>
  <si>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</si>
  <si>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</si>
  <si>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</si>
  <si>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</si>
  <si>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</si>
  <si>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</si>
  <si>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</si>
  <si>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</si>
  <si>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</si>
  <si>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</si>
  <si>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</si>
  <si>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</si>
  <si>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</si>
  <si>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</si>
  <si>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</si>
  <si>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</si>
  <si>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</si>
  <si>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</si>
  <si>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</si>
  <si>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</si>
  <si>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</si>
  <si>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</si>
  <si>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</si>
  <si>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</si>
  <si>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</si>
  <si>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</si>
  <si>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</si>
  <si>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</si>
  <si>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</si>
  <si>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</si>
  <si>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</si>
  <si>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</si>
  <si>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</si>
  <si>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</si>
  <si>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</si>
  <si>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</si>
  <si>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</si>
  <si>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</si>
  <si>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</si>
  <si>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</si>
  <si>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</si>
  <si>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</si>
  <si>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</si>
  <si>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</si>
  <si>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</si>
  <si>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</si>
  <si>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</si>
  <si>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</si>
  <si>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</si>
  <si>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</si>
  <si>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</si>
  <si>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</si>
  <si>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</si>
  <si>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</si>
  <si>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</si>
  <si>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</si>
  <si>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</si>
  <si>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</si>
  <si>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</si>
  <si>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</si>
  <si>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</si>
  <si>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</si>
  <si>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</si>
  <si>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</si>
  <si>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</si>
  <si>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</si>
  <si>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</si>
  <si>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</si>
  <si>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</si>
  <si>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</si>
  <si>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</si>
  <si>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</si>
  <si>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</si>
  <si>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</si>
  <si>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</si>
  <si>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</si>
  <si>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</si>
  <si>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</si>
  <si>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</si>
  <si>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</si>
  <si>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</si>
  <si>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</si>
  <si>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</si>
  <si>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</si>
  <si>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</si>
  <si>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</si>
  <si>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</si>
  <si>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</si>
  <si>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</si>
  <si>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</si>
  <si>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</si>
  <si>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</si>
  <si>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</si>
  <si>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</si>
  <si>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</si>
  <si>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</si>
  <si>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</si>
  <si>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</si>
  <si>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</si>
  <si>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</si>
  <si>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</si>
  <si>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</si>
  <si>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</si>
  <si>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</si>
  <si>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</si>
  <si>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</si>
  <si>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</si>
  <si>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</si>
  <si>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</si>
  <si>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</si>
  <si>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</si>
  <si>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</si>
  <si>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</si>
  <si>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</si>
  <si>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</si>
  <si>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</si>
  <si>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</si>
  <si>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</si>
  <si>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</si>
  <si>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</si>
  <si>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</si>
  <si>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</si>
  <si>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</si>
  <si>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</si>
  <si>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</si>
  <si>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</si>
  <si>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</si>
  <si>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</si>
  <si>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</si>
  <si>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</si>
  <si>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</si>
  <si>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</si>
  <si>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</si>
  <si>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</si>
  <si>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</si>
  <si>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</si>
  <si>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</si>
  <si>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</si>
  <si>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</si>
  <si>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</si>
  <si>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</si>
  <si>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</si>
  <si>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</si>
  <si>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</si>
  <si>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</si>
  <si>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</si>
  <si>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</si>
  <si>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</si>
  <si>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</si>
  <si>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</si>
  <si>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</si>
  <si>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</si>
  <si>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</si>
  <si>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</si>
  <si>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</si>
  <si>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</si>
  <si>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</si>
  <si>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</si>
  <si>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</si>
  <si>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</si>
  <si>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</si>
  <si>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</si>
  <si>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</si>
  <si>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</si>
  <si>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</si>
  <si>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</si>
  <si>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</si>
  <si>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</si>
  <si>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</si>
  <si>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</si>
  <si>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</si>
  <si>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</si>
  <si>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</si>
  <si>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</si>
  <si>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</si>
  <si>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</si>
  <si>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</si>
  <si>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</si>
  <si>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</si>
  <si>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</si>
  <si>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</si>
  <si>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</si>
  <si>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</si>
  <si>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</si>
  <si>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</si>
  <si>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</si>
  <si>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</si>
  <si>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</si>
  <si>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</si>
  <si>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</si>
  <si>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</si>
  <si>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</si>
  <si>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</si>
  <si>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</si>
  <si>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</si>
  <si>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</si>
  <si>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</si>
  <si>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</si>
  <si>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</si>
  <si>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</si>
  <si>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</si>
  <si>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</si>
  <si>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</si>
  <si>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</si>
  <si>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</si>
  <si>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</si>
  <si>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</si>
  <si>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</si>
  <si>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</si>
  <si>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</si>
  <si>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</si>
  <si>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</si>
  <si>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</si>
  <si>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</si>
  <si>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</si>
  <si>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</si>
  <si>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</si>
  <si>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</si>
  <si>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</si>
  <si>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</si>
  <si>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</si>
  <si>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</si>
  <si>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</si>
  <si>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</si>
  <si>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</si>
  <si>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</si>
  <si>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</si>
  <si>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</si>
  <si>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</si>
  <si>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</si>
  <si>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</si>
  <si>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</si>
  <si>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</si>
  <si>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</si>
  <si>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</si>
  <si>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</si>
  <si>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</si>
  <si>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</si>
  <si>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</si>
  <si>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</si>
  <si>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</si>
  <si>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</si>
  <si>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</si>
  <si>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</si>
  <si>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</si>
  <si>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</si>
  <si>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</si>
  <si>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</si>
  <si>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</si>
  <si>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</si>
  <si>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</si>
  <si>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</si>
  <si>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</si>
  <si>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</si>
  <si>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</si>
  <si>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</si>
  <si>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</si>
  <si>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</si>
  <si>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</si>
  <si>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</si>
  <si>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</si>
  <si>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</si>
  <si>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</si>
  <si>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</si>
  <si>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</si>
  <si>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</si>
  <si>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</si>
  <si>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</si>
  <si>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</si>
  <si>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</si>
  <si>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</si>
  <si>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</si>
  <si>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</si>
  <si>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</si>
  <si>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</si>
  <si>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</si>
  <si>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</si>
  <si>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</si>
  <si>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</si>
  <si>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</si>
  <si>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</si>
  <si>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</si>
  <si>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</si>
  <si>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</si>
  <si>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</si>
  <si>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</si>
  <si>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</si>
  <si>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</si>
  <si>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</si>
  <si>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</si>
  <si>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</si>
  <si>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</si>
  <si>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</si>
  <si>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</si>
  <si>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</si>
  <si>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</si>
  <si>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</si>
  <si>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</si>
  <si>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</si>
  <si>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</si>
  <si>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</si>
  <si>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</si>
  <si>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</si>
  <si>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</si>
  <si>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</si>
  <si>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</si>
  <si>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</si>
  <si>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</si>
  <si>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</si>
  <si>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</si>
  <si>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</si>
  <si>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</si>
  <si>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</si>
  <si>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</si>
  <si>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</si>
  <si>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</si>
  <si>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</si>
  <si>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</si>
  <si>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</si>
  <si>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</si>
  <si>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</si>
  <si>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</si>
  <si>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</si>
  <si>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</si>
  <si>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</si>
  <si>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</si>
  <si>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</si>
  <si>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</si>
  <si>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</si>
  <si>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</si>
  <si>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</si>
  <si>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</si>
  <si>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</si>
  <si>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</si>
  <si>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</si>
  <si>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</si>
  <si>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</si>
  <si>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</si>
  <si>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</si>
  <si>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</si>
  <si>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</si>
  <si>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</si>
  <si>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</si>
  <si>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</si>
  <si>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</si>
  <si>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</si>
  <si>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</si>
  <si>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</si>
  <si>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</si>
  <si>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</si>
  <si>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</si>
  <si>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</si>
  <si>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</si>
  <si>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</si>
  <si>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</si>
  <si>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</si>
  <si>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</si>
  <si>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</si>
  <si>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</si>
  <si>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</si>
  <si>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</si>
  <si>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</si>
  <si>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</si>
  <si>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</si>
  <si>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</si>
  <si>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</si>
  <si>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</si>
  <si>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</si>
  <si>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</si>
  <si>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</si>
  <si>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</si>
  <si>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</si>
  <si>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</si>
  <si>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</si>
  <si>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</si>
  <si>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</si>
  <si>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</si>
  <si>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</si>
  <si>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</si>
  <si>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</si>
  <si>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</si>
  <si>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</si>
  <si>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</si>
  <si>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</si>
  <si>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</si>
  <si>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</si>
  <si>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</si>
  <si>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</si>
  <si>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</si>
  <si>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</si>
  <si>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</si>
  <si>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</si>
  <si>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</si>
  <si>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</si>
  <si>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</si>
  <si>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</si>
  <si>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</si>
  <si>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</si>
  <si>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</si>
  <si>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</si>
  <si>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</si>
  <si>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</si>
  <si>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</si>
  <si>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</si>
  <si>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</si>
  <si>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</si>
  <si>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</si>
  <si>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</si>
  <si>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</si>
  <si>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</si>
  <si>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</si>
  <si>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</si>
  <si>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</si>
  <si>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</si>
  <si>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</si>
  <si>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</si>
  <si>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</si>
  <si>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</si>
  <si>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</si>
  <si>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</si>
  <si>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</si>
  <si>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</si>
  <si>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</si>
  <si>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</si>
  <si>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</si>
  <si>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</si>
  <si>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</si>
  <si>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</si>
  <si>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</si>
  <si>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</si>
  <si>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</si>
  <si>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</si>
  <si>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</si>
  <si>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</si>
  <si>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</si>
  <si>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</si>
  <si>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</si>
  <si>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</si>
  <si>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</si>
  <si>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</si>
  <si>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</si>
  <si>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</si>
  <si>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</si>
  <si>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</si>
  <si>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</si>
  <si>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</si>
  <si>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</si>
  <si>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</si>
  <si>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</si>
  <si>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</si>
  <si>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</si>
  <si>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</si>
  <si>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</si>
  <si>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</si>
  <si>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</si>
  <si>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</si>
  <si>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</si>
  <si>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</si>
  <si>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</si>
  <si>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</si>
  <si>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</si>
  <si>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</si>
  <si>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</si>
  <si>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</si>
  <si>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</si>
  <si>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</si>
  <si>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</si>
  <si>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</si>
  <si>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</si>
  <si>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</si>
  <si>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</si>
  <si>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</si>
  <si>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</si>
  <si>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</si>
  <si>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</si>
  <si>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</si>
  <si>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</si>
  <si>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</si>
  <si>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</si>
  <si>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</si>
  <si>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</si>
  <si>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</si>
  <si>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</si>
  <si>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</si>
  <si>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</si>
  <si>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</si>
  <si>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</si>
  <si>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</si>
  <si>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</si>
  <si>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</si>
  <si>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</si>
  <si>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</si>
  <si>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</si>
  <si>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</si>
  <si>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</si>
  <si>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</si>
  <si>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</si>
  <si>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</si>
  <si>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</si>
  <si>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</si>
  <si>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</si>
  <si>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</si>
  <si>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</si>
  <si>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</si>
  <si>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</si>
  <si>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</si>
  <si>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</si>
  <si>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</si>
  <si>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</si>
  <si>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</si>
  <si>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</si>
  <si>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</si>
  <si>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</si>
  <si>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</si>
  <si>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</si>
  <si>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</si>
  <si>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</si>
  <si>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</si>
  <si>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</si>
  <si>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</si>
  <si>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</si>
  <si>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</si>
  <si>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</si>
  <si>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</si>
  <si>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</si>
  <si>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</si>
  <si>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</si>
  <si>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</si>
  <si>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</si>
  <si>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</si>
  <si>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</si>
  <si>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</si>
  <si>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</si>
  <si>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</si>
  <si>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</si>
  <si>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</si>
  <si>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</si>
  <si>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</si>
  <si>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</si>
  <si>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</si>
  <si>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</si>
  <si>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</si>
  <si>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</si>
  <si>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</si>
  <si>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</si>
  <si>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</si>
  <si>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</si>
  <si>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</si>
  <si>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</si>
  <si>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</si>
  <si>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</si>
  <si>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</si>
  <si>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</si>
  <si>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</si>
  <si>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</si>
  <si>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</si>
  <si>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</si>
  <si>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</si>
  <si>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</si>
  <si>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</si>
  <si>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</si>
  <si>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</si>
  <si>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</si>
  <si>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</si>
  <si>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</si>
  <si>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</si>
  <si>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</si>
  <si>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</si>
  <si>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</si>
  <si>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</si>
  <si>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</si>
  <si>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</si>
  <si>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</si>
  <si>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</si>
  <si>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</si>
  <si>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</si>
  <si>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</si>
  <si>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</si>
  <si>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</si>
  <si>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</si>
  <si>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</si>
  <si>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</si>
  <si>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</si>
  <si>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</si>
  <si>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</si>
  <si>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</si>
  <si>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</si>
  <si>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</si>
  <si>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</si>
  <si>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</si>
  <si>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</si>
  <si>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</si>
  <si>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</si>
  <si>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</si>
  <si>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</si>
  <si>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</si>
  <si>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</si>
  <si>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</si>
  <si>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</si>
  <si>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</si>
  <si>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</si>
  <si>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</si>
  <si>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</si>
  <si>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</si>
  <si>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</si>
  <si>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</si>
  <si>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</si>
  <si>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</si>
  <si>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</si>
  <si>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</si>
  <si>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</si>
  <si>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</si>
  <si>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</si>
  <si>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</si>
  <si>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</si>
  <si>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</si>
  <si>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</si>
  <si>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</si>
  <si>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</si>
  <si>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</si>
  <si>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</si>
  <si>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</si>
  <si>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</si>
  <si>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</si>
  <si>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</si>
  <si>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</si>
  <si>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</si>
  <si>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</si>
  <si>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</si>
  <si>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</si>
  <si>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</si>
  <si>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</si>
  <si>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</si>
  <si>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</si>
  <si>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</si>
  <si>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</si>
  <si>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</si>
  <si>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</si>
  <si>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</si>
  <si>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</si>
  <si>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</si>
  <si>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</si>
  <si>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</si>
  <si>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</si>
  <si>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</si>
  <si>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</si>
  <si>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</si>
  <si>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</si>
  <si>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</si>
  <si>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</si>
  <si>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</si>
  <si>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</si>
  <si>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</si>
  <si>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</si>
  <si>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</si>
  <si>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</si>
  <si>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</si>
  <si>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</si>
  <si>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</si>
  <si>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</si>
  <si>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</si>
  <si>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</si>
  <si>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</si>
  <si>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</si>
  <si>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</si>
  <si>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</si>
  <si>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</si>
  <si>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</si>
  <si>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</si>
  <si>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</si>
  <si>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</si>
  <si>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</si>
  <si>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</si>
  <si>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</si>
  <si>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</si>
  <si>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</si>
  <si>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</si>
  <si>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</si>
  <si>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</si>
  <si>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</si>
  <si>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</si>
  <si>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</si>
  <si>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</si>
  <si>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</si>
  <si>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</si>
  <si>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</si>
  <si>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</si>
  <si>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</si>
  <si>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</si>
  <si>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</si>
  <si>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</si>
  <si>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</si>
  <si>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</si>
  <si>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</si>
  <si>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</si>
  <si>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</si>
  <si>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</si>
  <si>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</si>
  <si>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</si>
  <si>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</si>
  <si>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</si>
  <si>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</si>
  <si>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</si>
  <si>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</si>
  <si>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</si>
  <si>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</si>
  <si>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</si>
  <si>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</si>
  <si>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</si>
  <si>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</si>
  <si>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</si>
  <si>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</si>
  <si>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</si>
  <si>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</si>
  <si>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</si>
  <si>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</si>
  <si>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</si>
  <si>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</si>
  <si>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</si>
  <si>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</si>
  <si>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</si>
  <si>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</si>
  <si>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</si>
  <si>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</si>
  <si>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</si>
  <si>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</si>
  <si>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</si>
  <si>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</si>
  <si>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</si>
  <si>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</si>
  <si>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</si>
  <si>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</si>
  <si>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</si>
  <si>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</si>
  <si>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</si>
  <si>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</si>
  <si>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</si>
  <si>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</si>
  <si>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</si>
  <si>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</si>
  <si>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</si>
  <si>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</si>
  <si>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</si>
  <si>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</si>
  <si>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</si>
  <si>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</si>
  <si>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</si>
  <si>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</si>
  <si>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</si>
  <si>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</si>
  <si>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</si>
  <si>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</si>
  <si>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</si>
  <si>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</si>
  <si>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</si>
  <si>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</si>
  <si>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</si>
  <si>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</si>
  <si>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</si>
  <si>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</si>
  <si>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</si>
  <si>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</si>
  <si>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</si>
  <si>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</si>
  <si>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</si>
  <si>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</si>
  <si>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</si>
  <si>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</si>
  <si>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</si>
  <si>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</si>
  <si>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</si>
  <si>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</si>
  <si>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</si>
  <si>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</si>
  <si>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</si>
  <si>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</si>
  <si>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</si>
  <si>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</si>
  <si>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</si>
  <si>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</si>
  <si>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</si>
  <si>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</si>
  <si>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</si>
  <si>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</si>
  <si>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</si>
  <si>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</si>
  <si>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</si>
  <si>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</si>
  <si>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</si>
  <si>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</si>
  <si>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</si>
  <si>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</si>
  <si>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</si>
  <si>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</si>
  <si>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</si>
  <si>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</si>
  <si>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</si>
  <si>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</si>
  <si>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</si>
  <si>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</si>
  <si>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</si>
  <si>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</si>
  <si>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</si>
  <si>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</si>
  <si>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</si>
  <si>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</si>
  <si>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</si>
  <si>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</si>
  <si>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</si>
  <si>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</si>
  <si>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</si>
  <si>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</si>
  <si>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</si>
  <si>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</si>
  <si>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</si>
  <si>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</si>
  <si>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</si>
  <si>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</si>
  <si>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</si>
  <si>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</si>
  <si>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</si>
  <si>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</si>
  <si>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</si>
  <si>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</si>
  <si>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</si>
  <si>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</si>
  <si>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</si>
  <si>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</si>
  <si>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</si>
  <si>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</si>
  <si>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</si>
  <si>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</si>
  <si>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</si>
  <si>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</si>
  <si>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</si>
  <si>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</si>
  <si>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</si>
  <si>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</si>
  <si>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</si>
  <si>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</si>
  <si>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</si>
  <si>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</si>
  <si>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</si>
  <si>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</si>
  <si>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</si>
  <si>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</si>
  <si>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</si>
  <si>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</si>
  <si>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</si>
  <si>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</si>
  <si>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</si>
  <si>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</si>
  <si>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</si>
  <si>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</si>
  <si>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</si>
  <si>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</si>
  <si>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</si>
  <si>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</si>
  <si>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</si>
  <si>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</si>
  <si>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</si>
  <si>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</si>
  <si>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</si>
  <si>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</si>
  <si>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</si>
  <si>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</si>
  <si>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</si>
  <si>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</si>
  <si>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</si>
  <si>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</si>
  <si>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</si>
  <si>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</si>
  <si>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</si>
  <si>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</si>
  <si>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</si>
  <si>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</si>
  <si>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</si>
  <si>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</si>
  <si>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</si>
  <si>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</si>
  <si>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</si>
  <si>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</si>
  <si>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</si>
  <si>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</si>
  <si>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</si>
  <si>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</si>
  <si>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</si>
  <si>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</si>
  <si>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</si>
  <si>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</si>
  <si>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</si>
  <si>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</si>
  <si>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</si>
  <si>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</si>
  <si>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</si>
  <si>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</si>
  <si>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</si>
  <si>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</si>
  <si>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</si>
  <si>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</si>
  <si>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</si>
  <si>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</si>
  <si>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</si>
  <si>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</si>
  <si>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</si>
  <si>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</si>
  <si>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</si>
  <si>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</si>
  <si>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</si>
  <si>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</si>
  <si>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</si>
  <si>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</si>
  <si>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</si>
  <si>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</si>
  <si>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</si>
  <si>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</si>
  <si>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</si>
  <si>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</si>
  <si>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</si>
  <si>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</si>
  <si>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</si>
  <si>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</si>
  <si>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</si>
  <si>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</si>
  <si>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</si>
  <si>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</si>
  <si>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</si>
  <si>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</si>
  <si>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</si>
  <si>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</si>
  <si>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</si>
  <si>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</si>
  <si>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</si>
  <si>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</si>
  <si>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</si>
  <si>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</si>
  <si>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</si>
  <si>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</si>
  <si>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</si>
  <si>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</si>
  <si>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</si>
  <si>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</si>
  <si>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</si>
  <si>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</si>
  <si>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</si>
  <si>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</si>
  <si>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</si>
  <si>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</si>
  <si>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</si>
  <si>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</si>
  <si>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</si>
  <si>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</si>
  <si>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</si>
  <si>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</si>
  <si>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</si>
  <si>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</si>
  <si>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</si>
  <si>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</si>
  <si>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</si>
  <si>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</si>
  <si>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</si>
  <si>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</si>
  <si>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</si>
  <si>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</si>
  <si>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</si>
  <si>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</si>
  <si>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</si>
  <si>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</si>
  <si>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</si>
  <si>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</si>
  <si>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</si>
  <si>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</si>
  <si>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</si>
  <si>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</si>
  <si>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</si>
  <si>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</si>
  <si>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</si>
  <si>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</si>
  <si>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</si>
  <si>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</si>
  <si>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</si>
  <si>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</si>
  <si>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</si>
  <si>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</si>
  <si>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</si>
  <si>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</si>
  <si>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</si>
  <si>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</si>
  <si>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</si>
  <si>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</si>
  <si>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</si>
  <si>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</si>
  <si>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</si>
  <si>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</si>
  <si>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</si>
  <si>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</si>
  <si>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</si>
  <si>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</si>
  <si>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</si>
  <si>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</si>
  <si>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</si>
  <si>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</si>
  <si>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</si>
  <si>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</si>
  <si>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</si>
  <si>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</si>
  <si>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</si>
  <si>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</si>
  <si>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</si>
  <si>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</si>
  <si>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</si>
  <si>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</si>
  <si>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</si>
  <si>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</si>
  <si>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</si>
  <si>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</si>
  <si>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</si>
  <si>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</si>
  <si>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</si>
  <si>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</si>
  <si>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</si>
  <si>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</si>
  <si>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</si>
  <si>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</si>
  <si>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</si>
  <si>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</si>
  <si>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</si>
  <si>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</si>
  <si>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</si>
  <si>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</si>
  <si>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</si>
  <si>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</si>
  <si>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</si>
  <si>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</si>
  <si>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</si>
  <si>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</si>
  <si>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</si>
  <si>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</si>
  <si>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</si>
  <si>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</si>
  <si>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</si>
  <si>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</si>
  <si>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</si>
  <si>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</si>
  <si>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</si>
  <si>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</si>
  <si>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</si>
  <si>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</si>
  <si>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</si>
  <si>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</si>
  <si>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</si>
  <si>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</si>
  <si>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</si>
  <si>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</si>
  <si>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</si>
  <si>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</si>
  <si>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</si>
  <si>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</si>
  <si>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</si>
  <si>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</si>
  <si>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</si>
  <si>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</si>
  <si>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</si>
  <si>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</si>
  <si>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</si>
  <si>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</si>
  <si>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</si>
  <si>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</si>
  <si>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</si>
  <si>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</si>
  <si>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</si>
  <si>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</si>
  <si>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</si>
  <si>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</si>
  <si>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</si>
  <si>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</si>
  <si>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</si>
  <si>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</si>
  <si>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</si>
  <si>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</si>
  <si>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</si>
  <si>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</si>
  <si>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</si>
  <si>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</si>
  <si>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</si>
  <si>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</si>
  <si>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</si>
  <si>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</si>
  <si>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</si>
  <si>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</si>
  <si>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</si>
  <si>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</si>
  <si>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</si>
  <si>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</si>
  <si>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</si>
  <si>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</si>
  <si>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</si>
  <si>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</si>
  <si>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</si>
  <si>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</si>
  <si>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</si>
  <si>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</si>
  <si>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</si>
  <si>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</si>
  <si>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</si>
  <si>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</si>
  <si>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</si>
  <si>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</si>
  <si>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</si>
  <si>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</si>
  <si>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</si>
  <si>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</si>
  <si>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</si>
  <si>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</si>
  <si>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</si>
  <si>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</si>
  <si>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</si>
  <si>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</si>
  <si>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</si>
  <si>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</si>
  <si>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</si>
  <si>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</si>
  <si>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</si>
  <si>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</si>
  <si>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</si>
  <si>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</si>
  <si>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</si>
  <si>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</si>
  <si>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</si>
  <si>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</si>
  <si>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</si>
  <si>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</si>
  <si>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</si>
  <si>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</si>
  <si>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</si>
  <si>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</si>
  <si>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</si>
  <si>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</si>
  <si>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</si>
  <si>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</si>
  <si>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</si>
  <si>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</si>
  <si>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</si>
  <si>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</si>
  <si>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</si>
  <si>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</si>
  <si>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</si>
  <si>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</si>
  <si>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</si>
  <si>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</si>
  <si>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</si>
  <si>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</si>
  <si>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</si>
  <si>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</si>
  <si>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</si>
  <si>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</si>
  <si>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</si>
  <si>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</si>
  <si>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</si>
  <si>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</si>
  <si>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</si>
  <si>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</si>
  <si>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</si>
  <si>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</si>
  <si>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</si>
  <si>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</si>
  <si>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</si>
  <si>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</si>
  <si>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</si>
  <si>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</si>
  <si>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</si>
  <si>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</si>
  <si>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</si>
  <si>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</si>
  <si>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</si>
  <si>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</si>
  <si>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</si>
  <si>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</si>
  <si>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</si>
  <si>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</si>
  <si>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</si>
  <si>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</si>
  <si>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</si>
  <si>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</si>
  <si>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</si>
  <si>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</si>
  <si>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</si>
  <si>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</si>
  <si>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</si>
  <si>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</si>
  <si>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</si>
  <si>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</si>
  <si>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</si>
  <si>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</si>
  <si>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</si>
  <si>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</si>
  <si>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</si>
  <si>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</si>
  <si>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</si>
  <si>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</si>
  <si>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</si>
  <si>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</si>
  <si>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</si>
  <si>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</si>
  <si>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</si>
  <si>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</si>
  <si>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</si>
  <si>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</si>
  <si>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</si>
  <si>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</si>
  <si>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</si>
  <si>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</si>
  <si>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</si>
  <si>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</si>
  <si>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</si>
  <si>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</si>
  <si>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</si>
  <si>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</si>
  <si>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</si>
  <si>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</si>
  <si>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</si>
  <si>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</si>
  <si>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</si>
  <si>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</si>
  <si>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</si>
  <si>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</si>
  <si>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</si>
  <si>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</si>
  <si>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</si>
  <si>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</si>
  <si>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</si>
  <si>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</si>
  <si>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</si>
  <si>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</si>
  <si>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</si>
  <si>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</si>
  <si>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</si>
  <si>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</si>
  <si>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</si>
  <si>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</si>
  <si>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</si>
  <si>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</si>
  <si>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</si>
  <si>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</si>
  <si>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</si>
  <si>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</si>
  <si>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</si>
  <si>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</si>
  <si>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</si>
  <si>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</si>
  <si>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</si>
  <si>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</si>
  <si>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</si>
  <si>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</si>
  <si>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</si>
  <si>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</si>
  <si>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</si>
  <si>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</si>
  <si>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</si>
  <si>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</si>
  <si>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</si>
  <si>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</si>
  <si>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</si>
  <si>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</si>
  <si>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</si>
  <si>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</si>
  <si>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</si>
  <si>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</si>
  <si>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</si>
  <si>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</si>
  <si>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</si>
  <si>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</si>
  <si>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</si>
  <si>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</si>
  <si>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</si>
  <si>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</si>
  <si>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</si>
  <si>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</si>
  <si>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</si>
  <si>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</si>
  <si>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</si>
  <si>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</si>
  <si>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</si>
  <si>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</si>
  <si>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</si>
  <si>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</si>
  <si>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</si>
  <si>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</si>
  <si>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</si>
  <si>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</si>
  <si>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</si>
  <si>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</si>
  <si>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</si>
  <si>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</si>
  <si>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</si>
  <si>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</si>
  <si>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</si>
  <si>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</si>
  <si>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</si>
  <si>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</si>
  <si>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</si>
  <si>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</si>
  <si>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</si>
  <si>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</si>
  <si>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</si>
  <si>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</si>
  <si>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</si>
  <si>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</si>
  <si>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</si>
  <si>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</si>
  <si>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</si>
  <si>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</si>
  <si>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</si>
  <si>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</si>
  <si>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</si>
  <si>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</si>
  <si>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</si>
  <si>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</si>
  <si>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</si>
  <si>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</si>
  <si>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</si>
  <si>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</si>
  <si>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</si>
  <si>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</si>
  <si>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</si>
  <si>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</si>
  <si>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</si>
  <si>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</si>
  <si>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</si>
  <si>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</si>
  <si>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</si>
  <si>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</si>
  <si>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</si>
  <si>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</si>
  <si>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</si>
  <si>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</si>
  <si>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</si>
  <si>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</si>
  <si>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</si>
  <si>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</si>
  <si>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</si>
  <si>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</si>
  <si>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</si>
  <si>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</si>
  <si>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</si>
  <si>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</si>
  <si>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</si>
  <si>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</si>
  <si>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</si>
  <si>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</si>
  <si>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</si>
  <si>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</si>
  <si>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</si>
  <si>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</si>
  <si>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</si>
  <si>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</si>
  <si>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</si>
  <si>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</si>
  <si>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</si>
  <si>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</si>
  <si>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</si>
  <si>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</si>
  <si>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</si>
  <si>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</si>
  <si>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</si>
  <si>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</si>
  <si>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</si>
  <si>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</si>
  <si>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</si>
  <si>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</si>
  <si>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</si>
  <si>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</si>
  <si>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</si>
  <si>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</si>
  <si>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</si>
  <si>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</si>
  <si>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</si>
  <si>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</si>
  <si>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</si>
  <si>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</si>
  <si>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</si>
  <si>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</si>
  <si>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</si>
  <si>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</si>
  <si>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</si>
  <si>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</si>
  <si>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</si>
  <si>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</si>
  <si>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</si>
  <si>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</si>
  <si>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</si>
  <si>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</si>
  <si>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</si>
  <si>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</si>
  <si>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</si>
  <si>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</si>
  <si>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</si>
  <si>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</si>
  <si>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</si>
  <si>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</si>
  <si>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</si>
  <si>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</si>
  <si>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</si>
  <si>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</si>
  <si>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</si>
  <si>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</si>
  <si>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</si>
  <si>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</si>
  <si>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</si>
  <si>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</si>
  <si>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</si>
  <si>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</si>
  <si>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</si>
  <si>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</si>
  <si>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</si>
  <si>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</si>
  <si>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</si>
  <si>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</si>
  <si>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</si>
  <si>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</si>
  <si>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</si>
  <si>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</si>
  <si>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</si>
  <si>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</si>
  <si>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</si>
  <si>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</si>
  <si>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</si>
  <si>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</si>
  <si>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</si>
  <si>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</si>
  <si>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</si>
  <si>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</si>
  <si>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</si>
  <si>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</si>
  <si>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</si>
  <si>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</si>
  <si>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</si>
  <si>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</si>
  <si>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</si>
  <si>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</si>
  <si>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</si>
  <si>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</si>
  <si>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</si>
  <si>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</si>
  <si>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</si>
  <si>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</si>
  <si>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</si>
  <si>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</si>
  <si>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</si>
  <si>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</si>
  <si>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</si>
  <si>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</si>
  <si>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</si>
  <si>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</si>
  <si>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</si>
  <si>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</si>
  <si>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</si>
  <si>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</si>
  <si>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</si>
  <si>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</si>
  <si>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</si>
  <si>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</si>
  <si>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</si>
  <si>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</si>
  <si>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</si>
  <si>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</si>
  <si>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</si>
  <si>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</si>
  <si>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</si>
  <si>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</si>
  <si>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</si>
  <si>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</si>
  <si>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</si>
  <si>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</si>
  <si>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</si>
  <si>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</si>
  <si>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</si>
  <si>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</si>
  <si>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</si>
  <si>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</si>
  <si>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</si>
  <si>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</si>
  <si>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</si>
  <si>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</si>
  <si>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</si>
  <si>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</si>
  <si>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</si>
  <si>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</si>
  <si>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</si>
  <si>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</si>
  <si>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</si>
  <si>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</si>
  <si>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</si>
  <si>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</si>
  <si>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</si>
  <si>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</si>
  <si>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</si>
  <si>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</si>
  <si>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</si>
  <si>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</si>
  <si>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</si>
  <si>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</si>
  <si>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</si>
  <si>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</si>
  <si>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</si>
  <si>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</si>
  <si>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</si>
  <si>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</si>
  <si>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</si>
  <si>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</si>
  <si>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</si>
  <si>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</si>
  <si>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</si>
  <si>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</si>
  <si>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</si>
  <si>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</si>
  <si>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</si>
  <si>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</si>
  <si>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</si>
  <si>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</si>
  <si>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</si>
  <si>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</si>
  <si>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</si>
  <si>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</si>
  <si>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</si>
  <si>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</si>
  <si>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</si>
  <si>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</si>
  <si>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</si>
  <si>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</si>
  <si>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</si>
  <si>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</si>
  <si>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</si>
  <si>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</si>
  <si>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</si>
  <si>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</si>
  <si>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</si>
  <si>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</si>
  <si>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</si>
  <si>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</si>
  <si>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</si>
  <si>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</si>
  <si>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</si>
  <si>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</si>
  <si>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</si>
  <si>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</si>
  <si>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</si>
  <si>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</si>
  <si>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</si>
  <si>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</si>
  <si>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</si>
  <si>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</si>
  <si>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</si>
  <si>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</si>
  <si>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</si>
  <si>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</si>
  <si>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</si>
  <si>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</si>
  <si>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</si>
  <si>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</si>
  <si>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</si>
  <si>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</si>
  <si>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</si>
  <si>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</si>
  <si>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</si>
  <si>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</si>
  <si>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</si>
  <si>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</si>
  <si>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</si>
  <si>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</si>
  <si>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</si>
  <si>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</si>
  <si>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</si>
  <si>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</si>
  <si>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</si>
  <si>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</si>
  <si>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</si>
  <si>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</si>
  <si>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</si>
  <si>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</si>
  <si>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</si>
  <si>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</si>
  <si>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</si>
  <si>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</si>
  <si>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</si>
  <si>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</si>
  <si>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</si>
  <si>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</si>
  <si>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</si>
  <si>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</si>
  <si>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</si>
  <si>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</si>
  <si>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</si>
  <si>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</si>
  <si>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</si>
  <si>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</si>
  <si>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</si>
  <si>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</si>
  <si>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</si>
  <si>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</si>
  <si>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</si>
  <si>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</si>
  <si>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</si>
  <si>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</si>
  <si>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</si>
  <si>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</si>
  <si>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</si>
  <si>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</si>
  <si>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</si>
  <si>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</si>
  <si>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</si>
  <si>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</si>
  <si>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</si>
  <si>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</si>
  <si>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</si>
  <si>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</si>
  <si>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</si>
  <si>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</si>
  <si>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</si>
  <si>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</si>
  <si>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</si>
  <si>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</si>
  <si>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</si>
  <si>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</si>
  <si>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</si>
  <si>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</si>
  <si>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</si>
  <si>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</si>
  <si>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</si>
  <si>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</si>
  <si>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</si>
  <si>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</si>
  <si>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</si>
  <si>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</si>
  <si>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</si>
  <si>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</si>
  <si>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</si>
  <si>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</si>
  <si>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</si>
  <si>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</si>
  <si>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</si>
  <si>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</si>
  <si>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</si>
  <si>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</si>
  <si>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</si>
  <si>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</si>
  <si>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</si>
  <si>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</si>
  <si>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</si>
  <si>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</si>
  <si>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</si>
  <si>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</si>
  <si>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</si>
  <si>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</si>
  <si>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</si>
  <si>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</si>
  <si>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</si>
  <si>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</si>
  <si>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</si>
  <si>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</si>
  <si>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</si>
  <si>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</si>
  <si>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</si>
  <si>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</si>
  <si>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</si>
  <si>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</si>
  <si>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</si>
  <si>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</si>
  <si>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</si>
  <si>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</si>
  <si>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</si>
  <si>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</si>
  <si>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</si>
  <si>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</si>
  <si>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</si>
  <si>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</si>
  <si>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</si>
  <si>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</si>
  <si>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</si>
  <si>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</si>
  <si>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</si>
  <si>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</si>
  <si>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</si>
  <si>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</si>
  <si>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</si>
  <si>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</si>
  <si>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</si>
  <si>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</si>
  <si>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</si>
  <si>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</si>
  <si>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</si>
  <si>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</si>
  <si>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</si>
  <si>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</si>
  <si>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</si>
  <si>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</si>
  <si>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</si>
  <si>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</si>
  <si>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</si>
  <si>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</si>
  <si>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</si>
  <si>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</si>
  <si>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</si>
  <si>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</si>
  <si>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</si>
  <si>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</si>
  <si>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</si>
  <si>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</si>
  <si>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</si>
  <si>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</si>
  <si>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</si>
  <si>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</si>
  <si>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</si>
  <si>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</si>
  <si>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</si>
  <si>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</si>
  <si>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</si>
  <si>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</si>
  <si>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</si>
  <si>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</si>
  <si>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</si>
  <si>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</si>
  <si>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</si>
  <si>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</si>
  <si>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</si>
  <si>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</si>
  <si>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</si>
  <si>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</si>
  <si>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</si>
  <si>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</si>
  <si>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</si>
  <si>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</si>
  <si>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</si>
  <si>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</si>
  <si>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</si>
  <si>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</si>
  <si>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</si>
  <si>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</si>
  <si>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</si>
  <si>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</si>
  <si>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</si>
  <si>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</si>
  <si>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</si>
  <si>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</si>
  <si>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</si>
  <si>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</si>
  <si>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</si>
  <si>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</si>
  <si>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</si>
  <si>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</si>
  <si>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</si>
  <si>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</si>
  <si>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</si>
  <si>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</si>
  <si>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</si>
  <si>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</si>
  <si>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</si>
  <si>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</si>
  <si>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</si>
  <si>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</si>
  <si>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</si>
  <si>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</si>
  <si>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</si>
  <si>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</si>
  <si>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</si>
  <si>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</si>
  <si>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</si>
  <si>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</si>
  <si>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</si>
  <si>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</si>
  <si>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</si>
  <si>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</si>
  <si>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</si>
  <si>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</si>
  <si>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</si>
  <si>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</si>
  <si>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</si>
  <si>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</si>
  <si>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</si>
  <si>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</si>
  <si>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</si>
  <si>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</si>
  <si>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</si>
  <si>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</si>
  <si>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</si>
  <si>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</si>
  <si>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</si>
  <si>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</si>
  <si>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</si>
  <si>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</si>
  <si>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</si>
  <si>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</si>
  <si>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</si>
  <si>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</si>
  <si>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</si>
  <si>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</si>
  <si>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</si>
  <si>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</si>
  <si>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</si>
  <si>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</si>
  <si>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</si>
  <si>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</si>
  <si>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</si>
  <si>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</si>
  <si>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</si>
  <si>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</si>
  <si>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</si>
  <si>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</si>
  <si>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</si>
  <si>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</si>
  <si>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</si>
  <si>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</si>
  <si>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</si>
  <si>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</si>
  <si>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</si>
  <si>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</si>
  <si>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</si>
  <si>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</si>
  <si>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</si>
  <si>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</si>
  <si>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</si>
  <si>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</si>
  <si>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</si>
  <si>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</si>
  <si>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</si>
  <si>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</si>
  <si>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</si>
  <si>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</si>
  <si>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</si>
  <si>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</si>
  <si>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</si>
  <si>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</si>
  <si>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</si>
  <si>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</si>
  <si>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</si>
  <si>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</si>
  <si>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</si>
  <si>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</si>
  <si>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</si>
  <si>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</si>
  <si>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</si>
  <si>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</si>
  <si>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</si>
  <si>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</si>
  <si>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</si>
  <si>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</si>
  <si>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</si>
  <si>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</si>
  <si>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</si>
  <si>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</si>
  <si>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</si>
  <si>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</si>
  <si>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</si>
  <si>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</si>
  <si>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</si>
  <si>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</si>
  <si>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</si>
  <si>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</si>
  <si>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</si>
  <si>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</si>
  <si>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</si>
  <si>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</si>
  <si>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</si>
  <si>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</si>
  <si>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</si>
  <si>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</si>
  <si>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</si>
  <si>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</si>
  <si>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</si>
  <si>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</si>
  <si>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</si>
  <si>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</si>
  <si>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</si>
  <si>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</si>
  <si>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</si>
  <si>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</si>
  <si>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</si>
  <si>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</si>
  <si>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</si>
  <si>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</si>
  <si>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</si>
  <si>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</si>
  <si>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</si>
  <si>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</si>
  <si>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</si>
  <si>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</si>
  <si>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</si>
  <si>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</si>
  <si>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</si>
  <si>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</si>
  <si>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</si>
  <si>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</si>
  <si>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</si>
  <si>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</si>
  <si>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</si>
  <si>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</si>
  <si>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</si>
  <si>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</si>
  <si>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</si>
  <si>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</si>
  <si>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</si>
  <si>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</si>
  <si>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</si>
  <si>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</si>
  <si>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</si>
  <si>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</si>
  <si>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</si>
  <si>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</si>
  <si>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</si>
  <si>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</si>
  <si>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</si>
  <si>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</si>
  <si>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</si>
  <si>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</si>
  <si>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</si>
  <si>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</si>
  <si>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</si>
  <si>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</si>
  <si>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</si>
  <si>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</si>
  <si>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</si>
  <si>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</si>
  <si>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</si>
  <si>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</si>
  <si>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</si>
  <si>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</si>
  <si>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</si>
  <si>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</si>
  <si>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</si>
  <si>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</si>
  <si>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</si>
  <si>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</si>
  <si>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</si>
  <si>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</si>
  <si>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</si>
  <si>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</si>
  <si>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</si>
  <si>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</si>
  <si>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</si>
  <si>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</si>
  <si>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</si>
  <si>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</si>
  <si>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</si>
  <si>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</si>
  <si>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</si>
  <si>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</si>
  <si>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</si>
  <si>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</si>
  <si>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</si>
  <si>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</si>
  <si>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</si>
  <si>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</si>
  <si>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</si>
  <si>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</si>
  <si>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</si>
  <si>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</si>
  <si>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</si>
  <si>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</si>
  <si>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</si>
  <si>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</si>
  <si>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</si>
  <si>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</si>
  <si>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</si>
  <si>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</si>
  <si>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</si>
  <si>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</si>
  <si>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</si>
  <si>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</si>
  <si>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</si>
  <si>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</si>
  <si>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</si>
  <si>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</si>
  <si>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</si>
  <si>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</si>
  <si>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</si>
  <si>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</si>
  <si>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</si>
  <si>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</si>
  <si>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</si>
  <si>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</si>
  <si>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</si>
  <si>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</si>
  <si>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</si>
  <si>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</si>
  <si>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</si>
  <si>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</si>
  <si>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</si>
  <si>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</si>
  <si>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</si>
  <si>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</si>
  <si>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</si>
  <si>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</si>
  <si>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</si>
  <si>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</si>
  <si>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</si>
  <si>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</si>
  <si>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</si>
  <si>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</si>
  <si>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</si>
  <si>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</si>
  <si>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</si>
  <si>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</si>
  <si>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</si>
  <si>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</si>
  <si>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</si>
  <si>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</si>
  <si>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</si>
  <si>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</si>
  <si>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</si>
  <si>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</si>
  <si>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</si>
  <si>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</si>
  <si>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</si>
  <si>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</si>
  <si>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</si>
  <si>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</si>
  <si>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</si>
  <si>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</si>
  <si>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</si>
  <si>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</si>
  <si>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</si>
  <si>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</si>
  <si>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</si>
  <si>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</si>
  <si>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</si>
  <si>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</si>
  <si>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</si>
  <si>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</si>
  <si>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</si>
  <si>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</si>
  <si>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</si>
  <si>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</si>
  <si>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</si>
  <si>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</si>
  <si>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</si>
  <si>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</si>
  <si>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</si>
  <si>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</si>
  <si>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</si>
  <si>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</si>
  <si>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</si>
  <si>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</si>
  <si>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</si>
  <si>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</si>
  <si>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</si>
  <si>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</si>
  <si>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</si>
  <si>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</si>
  <si>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</si>
  <si>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</si>
  <si>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</si>
  <si>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</si>
  <si>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</si>
  <si>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</si>
  <si>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</si>
  <si>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</si>
  <si>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</si>
  <si>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</si>
  <si>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</si>
  <si>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</si>
  <si>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</si>
  <si>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</si>
  <si>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</si>
  <si>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</si>
  <si>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</si>
  <si>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</si>
  <si>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</si>
  <si>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</si>
  <si>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</si>
  <si>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</si>
  <si>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</si>
  <si>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</si>
  <si>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</si>
  <si>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</si>
  <si>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</si>
  <si>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</si>
  <si>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</si>
  <si>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</si>
  <si>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</si>
  <si>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</si>
  <si>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</si>
  <si>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</si>
  <si>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</si>
  <si>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</si>
  <si>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</si>
  <si>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</si>
  <si>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</si>
  <si>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</si>
  <si>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</si>
  <si>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</si>
  <si>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</si>
  <si>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</si>
  <si>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</si>
  <si>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</si>
  <si>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</si>
  <si>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</si>
  <si>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</si>
  <si>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</si>
  <si>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</si>
  <si>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</si>
  <si>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</si>
  <si>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</si>
  <si>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</si>
  <si>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</si>
  <si>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</si>
  <si>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</si>
  <si>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</si>
  <si>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</si>
  <si>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</si>
  <si>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</si>
  <si>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</si>
  <si>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</si>
  <si>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</si>
  <si>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</si>
  <si>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</si>
  <si>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</si>
  <si>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</si>
  <si>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</si>
  <si>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</si>
  <si>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</si>
  <si>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</si>
  <si>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</si>
  <si>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</si>
  <si>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</si>
  <si>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</si>
  <si>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</si>
  <si>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</si>
  <si>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</si>
  <si>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</si>
  <si>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</si>
  <si>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</si>
  <si>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</si>
  <si>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</si>
  <si>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</si>
  <si>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</si>
  <si>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</si>
  <si>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</si>
  <si>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</si>
  <si>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</si>
  <si>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</si>
  <si>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</si>
  <si>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</si>
  <si>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</si>
  <si>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</si>
  <si>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</si>
  <si>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</si>
  <si>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</si>
  <si>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</si>
  <si>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</si>
  <si>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</si>
  <si>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</si>
  <si>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</si>
  <si>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</si>
  <si>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</si>
  <si>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</si>
  <si>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</si>
  <si>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</si>
  <si>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</si>
  <si>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</si>
  <si>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</si>
  <si>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</si>
  <si>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</si>
  <si>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</si>
  <si>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</si>
  <si>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</si>
  <si>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</si>
  <si>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</si>
  <si>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</si>
  <si>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</si>
  <si>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</si>
  <si>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</si>
  <si>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</si>
  <si>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</si>
  <si>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</si>
  <si>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</si>
  <si>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</si>
  <si>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</si>
  <si>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</si>
  <si>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</si>
  <si>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</si>
  <si>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</si>
  <si>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</si>
  <si>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</si>
  <si>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</si>
  <si>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</si>
  <si>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</si>
  <si>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</si>
  <si>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</si>
  <si>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</si>
  <si>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</si>
  <si>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</si>
  <si>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</si>
  <si>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</si>
  <si>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</si>
  <si>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</si>
  <si>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</si>
  <si>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</si>
  <si>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</si>
  <si>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</si>
  <si>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</si>
  <si>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</si>
  <si>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</si>
  <si>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</si>
  <si>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</si>
  <si>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</si>
  <si>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</si>
  <si>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</si>
  <si>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</si>
  <si>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</si>
  <si>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</si>
  <si>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</si>
  <si>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</si>
  <si>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</si>
  <si>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</si>
  <si>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</si>
  <si>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</si>
  <si>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</si>
  <si>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</si>
  <si>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</si>
  <si>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</si>
  <si>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</si>
  <si>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</si>
  <si>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</si>
  <si>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</si>
  <si>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</si>
  <si>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</si>
  <si>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</si>
  <si>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</si>
  <si>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</si>
  <si>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</si>
  <si>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</si>
  <si>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</si>
  <si>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</si>
  <si>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</si>
  <si>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</si>
  <si>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</si>
  <si>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</si>
  <si>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</si>
  <si>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</si>
  <si>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</si>
  <si>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</si>
  <si>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</si>
  <si>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</si>
  <si>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</si>
  <si>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</si>
  <si>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</si>
  <si>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</si>
  <si>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</si>
  <si>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</si>
  <si>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</si>
  <si>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</si>
  <si>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</si>
  <si>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</si>
  <si>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</si>
  <si>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</si>
  <si>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</si>
  <si>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</si>
  <si>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</si>
  <si>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</si>
  <si>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</si>
  <si>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</si>
  <si>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</si>
  <si>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</si>
  <si>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</si>
  <si>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</si>
  <si>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</si>
  <si>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</si>
  <si>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</si>
  <si>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</si>
  <si>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</si>
  <si>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</si>
  <si>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</si>
  <si>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</si>
  <si>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</si>
  <si>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</si>
  <si>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</si>
  <si>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</si>
  <si>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</si>
  <si>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</si>
  <si>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</si>
  <si>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</si>
  <si>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</si>
  <si>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</si>
  <si>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</si>
  <si>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</si>
  <si>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</si>
  <si>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</si>
  <si>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</si>
  <si>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</si>
  <si>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</si>
  <si>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</si>
  <si>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</si>
  <si>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</si>
  <si>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</si>
  <si>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</si>
  <si>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</si>
  <si>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</si>
  <si>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</si>
  <si>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</si>
  <si>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</si>
  <si>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</si>
  <si>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</si>
  <si>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</si>
  <si>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</si>
  <si>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</si>
  <si>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</si>
  <si>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</si>
  <si>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</si>
  <si>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</si>
  <si>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</si>
  <si>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</si>
  <si>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</si>
  <si>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</si>
  <si>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</si>
  <si>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</si>
  <si>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</si>
  <si>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</si>
  <si>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</si>
  <si>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</si>
  <si>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</si>
  <si>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</si>
  <si>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</si>
  <si>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</si>
  <si>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</si>
  <si>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</si>
  <si>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</si>
  <si>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</si>
  <si>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</si>
  <si>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</si>
  <si>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</si>
  <si>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</si>
  <si>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</si>
  <si>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</si>
  <si>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</si>
  <si>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</si>
  <si>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</si>
  <si>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</si>
  <si>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</si>
  <si>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</si>
  <si>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</si>
  <si>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</si>
  <si>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</si>
  <si>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</si>
  <si>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</si>
  <si>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</si>
  <si>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</si>
  <si>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</si>
  <si>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</si>
  <si>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</si>
  <si>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</si>
  <si>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</si>
  <si>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</si>
  <si>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</si>
  <si>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</si>
  <si>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</si>
  <si>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</si>
  <si>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</si>
  <si>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</si>
  <si>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</si>
  <si>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</si>
  <si>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</si>
  <si>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</si>
  <si>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</si>
  <si>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</si>
  <si>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</si>
  <si>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</si>
  <si>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</si>
  <si>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</si>
  <si>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</si>
  <si>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</si>
  <si>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</si>
  <si>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</si>
  <si>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</si>
  <si>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</si>
  <si>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</si>
  <si>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</si>
  <si>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</si>
  <si>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</si>
  <si>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</si>
  <si>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</si>
  <si>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</si>
  <si>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</si>
  <si>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</si>
  <si>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</si>
  <si>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</si>
  <si>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</si>
  <si>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</si>
  <si>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</si>
  <si>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</si>
  <si>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</si>
  <si>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</si>
  <si>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</si>
  <si>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</si>
  <si>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</si>
  <si>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</si>
  <si>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</si>
  <si>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</si>
  <si>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</si>
  <si>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</si>
  <si>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</si>
  <si>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</si>
  <si>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</si>
  <si>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</si>
  <si>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</si>
  <si>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</si>
  <si>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</si>
  <si>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</si>
  <si>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</si>
  <si>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</si>
  <si>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</si>
  <si>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</si>
  <si>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</si>
  <si>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</si>
  <si>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</si>
  <si>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</si>
  <si>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</si>
  <si>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</si>
  <si>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</si>
  <si>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</si>
  <si>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</si>
  <si>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</si>
  <si>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</si>
  <si>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</si>
  <si>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</si>
  <si>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</si>
  <si>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</si>
  <si>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</si>
  <si>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</si>
  <si>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</si>
  <si>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</si>
  <si>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</si>
  <si>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</si>
  <si>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</si>
  <si>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</si>
  <si>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</si>
  <si>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</si>
  <si>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</si>
  <si>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</si>
  <si>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</si>
  <si>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</si>
  <si>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</si>
  <si>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</si>
  <si>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</si>
  <si>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</si>
  <si>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</si>
  <si>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</si>
  <si>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</si>
  <si>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</si>
  <si>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</si>
  <si>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</si>
  <si>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</si>
  <si>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</si>
  <si>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</si>
  <si>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</si>
  <si>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</si>
  <si>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</si>
  <si>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</si>
  <si>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</si>
  <si>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</si>
  <si>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</si>
  <si>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</si>
  <si>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</si>
  <si>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</si>
  <si>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</si>
  <si>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</si>
  <si>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</si>
  <si>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</si>
  <si>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</si>
  <si>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</si>
  <si>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</si>
  <si>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</si>
  <si>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</si>
  <si>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</si>
  <si>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</si>
  <si>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</si>
  <si>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</si>
  <si>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</si>
  <si>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</si>
  <si>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</si>
  <si>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</si>
  <si>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</si>
  <si>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</si>
  <si>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</si>
  <si>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</si>
  <si>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</si>
  <si>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</si>
  <si>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</si>
  <si>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</si>
  <si>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</si>
  <si>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</si>
  <si>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</si>
  <si>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</si>
  <si>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</si>
  <si>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</si>
  <si>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</si>
  <si>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</si>
  <si>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</si>
  <si>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</si>
  <si>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</si>
  <si>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</si>
  <si>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</si>
  <si>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</si>
  <si>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</si>
  <si>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</si>
  <si>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</si>
  <si>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</si>
  <si>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</si>
  <si>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</si>
  <si>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</si>
  <si>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</si>
  <si>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</si>
  <si>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</si>
  <si>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</si>
  <si>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</si>
  <si>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</si>
  <si>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</si>
  <si>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</si>
  <si>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</si>
  <si>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</si>
  <si>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</si>
  <si>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</si>
  <si>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</si>
  <si>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</si>
  <si>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</si>
  <si>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</si>
  <si>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</si>
  <si>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</si>
  <si>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</si>
  <si>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</si>
  <si>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</si>
  <si>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</si>
  <si>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</si>
  <si>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</si>
  <si>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</si>
  <si>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</si>
  <si>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</si>
  <si>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</si>
  <si>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</si>
  <si>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</si>
  <si>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</si>
  <si>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</si>
  <si>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</si>
  <si>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</si>
  <si>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</si>
  <si>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</si>
  <si>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</si>
  <si>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</si>
  <si>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</si>
  <si>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</si>
  <si>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</si>
  <si>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</si>
  <si>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</si>
  <si>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</si>
  <si>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</si>
  <si>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</si>
  <si>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</si>
  <si>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</si>
  <si>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</si>
  <si>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</si>
  <si>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</si>
  <si>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</si>
  <si>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</si>
  <si>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</si>
  <si>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</si>
  <si>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</si>
  <si>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</si>
  <si>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</si>
  <si>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</si>
  <si>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</si>
  <si>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</si>
  <si>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</si>
  <si>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</si>
  <si>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</si>
  <si>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</si>
  <si>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</si>
  <si>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</si>
  <si>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</si>
  <si>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</si>
  <si>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</si>
  <si>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</si>
  <si>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</si>
  <si>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</si>
  <si>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</si>
  <si>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</si>
  <si>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</si>
  <si>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</si>
  <si>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</si>
  <si>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</si>
  <si>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</si>
  <si>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</si>
  <si>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</si>
  <si>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</si>
  <si>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</si>
  <si>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</si>
  <si>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</si>
  <si>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</si>
  <si>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</si>
  <si>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</si>
  <si>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</si>
  <si>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</si>
  <si>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</si>
  <si>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</si>
  <si>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</si>
  <si>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</si>
  <si>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</si>
  <si>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</si>
  <si>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</si>
  <si>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</si>
  <si>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</si>
  <si>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</si>
  <si>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</si>
  <si>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</si>
  <si>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</si>
  <si>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</si>
  <si>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</si>
  <si>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</si>
  <si>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</si>
  <si>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</si>
  <si>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</si>
  <si>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</si>
  <si>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</si>
  <si>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</si>
  <si>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</si>
  <si>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</si>
  <si>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</si>
  <si>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</si>
  <si>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</si>
  <si>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</si>
  <si>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</si>
  <si>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</si>
  <si>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</si>
  <si>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</si>
  <si>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</si>
  <si>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</si>
  <si>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</si>
  <si>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</si>
  <si>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</si>
  <si>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</si>
  <si>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</si>
  <si>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</si>
  <si>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</si>
  <si>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</si>
  <si>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</si>
  <si>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</si>
  <si>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</si>
  <si>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</si>
  <si>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</si>
  <si>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</si>
  <si>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</si>
  <si>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</si>
  <si>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</si>
  <si>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</si>
  <si>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</si>
  <si>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</si>
  <si>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</si>
  <si>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</si>
  <si>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</si>
  <si>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</si>
  <si>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</si>
  <si>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</si>
  <si>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</si>
  <si>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</si>
  <si>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</si>
  <si>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</si>
  <si>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</si>
  <si>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</si>
  <si>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</si>
  <si>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</si>
  <si>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</si>
  <si>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</si>
  <si>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</si>
  <si>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</si>
  <si>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</si>
  <si>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</si>
  <si>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</si>
  <si>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</si>
  <si>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</si>
  <si>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</si>
  <si>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</si>
  <si>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</si>
  <si>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</si>
  <si>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</si>
  <si>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</si>
  <si>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</si>
  <si>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</si>
  <si>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</si>
  <si>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</si>
  <si>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</si>
  <si>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</si>
  <si>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</si>
  <si>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</si>
  <si>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</si>
  <si>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</si>
  <si>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</si>
  <si>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</si>
  <si>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</si>
  <si>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</si>
  <si>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</si>
  <si>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</si>
  <si>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</si>
  <si>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</si>
  <si>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</si>
  <si>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</si>
  <si>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</si>
  <si>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</si>
  <si>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</si>
  <si>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</si>
  <si>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</si>
  <si>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</si>
  <si>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</si>
  <si>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</si>
  <si>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</si>
  <si>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</si>
  <si>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</si>
  <si>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</si>
  <si>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</si>
  <si>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</si>
  <si>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</si>
  <si>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</si>
  <si>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</si>
  <si>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</si>
  <si>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</si>
  <si>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</si>
  <si>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</si>
  <si>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</si>
  <si>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</si>
  <si>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</si>
  <si>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</si>
  <si>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</si>
  <si>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</si>
  <si>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</si>
  <si>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</si>
  <si>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</si>
  <si>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</si>
  <si>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</si>
  <si>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</si>
  <si>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</si>
  <si>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</si>
  <si>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</si>
  <si>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</si>
  <si>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</si>
  <si>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</si>
  <si>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</si>
  <si>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</si>
  <si>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</si>
  <si>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</si>
  <si>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</si>
  <si>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</si>
  <si>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</si>
  <si>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</si>
  <si>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</si>
  <si>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</si>
  <si>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</si>
  <si>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</si>
  <si>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</si>
  <si>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</si>
  <si>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</si>
  <si>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</si>
  <si>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</si>
  <si>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</si>
  <si>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</si>
  <si>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</si>
  <si>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</si>
  <si>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</si>
  <si>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</si>
  <si>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</si>
  <si>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</si>
  <si>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</si>
  <si>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</si>
  <si>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</si>
  <si>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</si>
  <si>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</si>
  <si>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</si>
  <si>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</si>
  <si>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</si>
  <si>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</si>
  <si>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</si>
  <si>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</si>
  <si>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</si>
  <si>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</si>
  <si>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</si>
  <si>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</si>
  <si>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</si>
  <si>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</si>
  <si>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</si>
  <si>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</si>
  <si>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</si>
  <si>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</si>
  <si>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</si>
  <si>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</si>
  <si>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</si>
  <si>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</si>
  <si>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</si>
  <si>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</si>
  <si>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</si>
  <si>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</si>
  <si>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</si>
  <si>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</si>
  <si>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</si>
  <si>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</si>
  <si>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</si>
  <si>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</si>
  <si>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</si>
  <si>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</si>
  <si>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</si>
  <si>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</si>
  <si>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</si>
  <si>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</si>
  <si>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</si>
  <si>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</si>
  <si>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</si>
  <si>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</si>
  <si>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</si>
  <si>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</si>
  <si>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</si>
  <si>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</si>
  <si>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</si>
  <si>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</si>
  <si>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</si>
  <si>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</si>
  <si>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</si>
  <si>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</si>
  <si>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</si>
  <si>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</si>
  <si>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</si>
  <si>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</si>
  <si>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</si>
  <si>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</si>
  <si>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</si>
  <si>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</si>
  <si>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</si>
  <si>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</si>
  <si>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</si>
  <si>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</si>
  <si>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</si>
  <si>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</si>
  <si>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</si>
  <si>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</si>
  <si>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</si>
  <si>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</si>
  <si>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</si>
  <si>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</si>
  <si>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</si>
  <si>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</si>
  <si>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</si>
  <si>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</si>
  <si>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</si>
  <si>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</si>
  <si>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</si>
  <si>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</si>
  <si>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</si>
  <si>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</si>
  <si>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</si>
  <si>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</si>
  <si>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</si>
  <si>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</si>
  <si>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</si>
  <si>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</si>
  <si>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</si>
  <si>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</si>
  <si>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</si>
  <si>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</si>
  <si>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</si>
  <si>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</si>
  <si>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</si>
  <si>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</si>
  <si>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</si>
  <si>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</si>
  <si>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</si>
  <si>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</si>
  <si>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</si>
  <si>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</si>
  <si>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</si>
  <si>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</si>
  <si>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</si>
  <si>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</si>
  <si>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</si>
  <si>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</si>
  <si>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</si>
  <si>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</si>
  <si>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</si>
  <si>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</si>
  <si>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</si>
  <si>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</si>
  <si>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</si>
  <si>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</si>
  <si>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</si>
  <si>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</si>
  <si>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</si>
  <si>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</si>
  <si>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</si>
  <si>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</si>
  <si>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</si>
  <si>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</si>
  <si>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</si>
  <si>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</si>
  <si>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</si>
  <si>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</si>
  <si>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</si>
  <si>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</si>
  <si>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</si>
  <si>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</si>
  <si>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</si>
  <si>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</si>
  <si>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</si>
  <si>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</si>
  <si>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</si>
  <si>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</si>
  <si>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</si>
  <si>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</si>
  <si>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</si>
  <si>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</si>
  <si>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</si>
  <si>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</si>
  <si>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</si>
  <si>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</si>
  <si>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</si>
  <si>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</si>
  <si>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</si>
  <si>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</si>
  <si>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</si>
  <si>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</si>
  <si>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</si>
  <si>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</si>
  <si>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</si>
  <si>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</si>
  <si>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</si>
  <si>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</si>
  <si>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</si>
  <si>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</si>
  <si>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</si>
  <si>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</si>
  <si>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</si>
  <si>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</si>
  <si>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</si>
  <si>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</si>
  <si>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</si>
  <si>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</si>
  <si>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</si>
  <si>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</si>
  <si>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</si>
  <si>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</si>
  <si>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</si>
  <si>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</si>
  <si>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</si>
  <si>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</si>
  <si>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</si>
  <si>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</si>
  <si>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</si>
  <si>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</si>
  <si>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</si>
  <si>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</si>
  <si>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</si>
  <si>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</si>
  <si>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</si>
  <si>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</si>
  <si>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</si>
  <si>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</si>
  <si>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</si>
  <si>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</si>
  <si>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</si>
  <si>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</si>
  <si>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</si>
  <si>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</si>
  <si>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</si>
  <si>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</si>
  <si>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</si>
  <si>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</si>
  <si>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</si>
  <si>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</si>
  <si>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</si>
  <si>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</si>
  <si>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</si>
  <si>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</si>
  <si>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</si>
  <si>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</si>
  <si>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</si>
  <si>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</si>
  <si>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</si>
  <si>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</si>
  <si>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</si>
  <si>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</si>
  <si>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</si>
  <si>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</si>
  <si>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</si>
  <si>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</si>
  <si>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</si>
  <si>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</si>
  <si>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</si>
  <si>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</si>
  <si>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</si>
  <si>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</si>
  <si>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</si>
  <si>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</si>
  <si>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</si>
  <si>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</si>
  <si>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</si>
  <si>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</si>
  <si>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</si>
  <si>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</si>
  <si>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</si>
  <si>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</si>
  <si>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</si>
  <si>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</si>
  <si>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</si>
  <si>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</si>
  <si>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</si>
  <si>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</si>
  <si>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</si>
  <si>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</si>
  <si>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</si>
  <si>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</si>
  <si>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</si>
  <si>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</si>
  <si>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</si>
  <si>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</si>
  <si>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</si>
  <si>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</si>
  <si>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</si>
  <si>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</si>
  <si>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</si>
  <si>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</si>
  <si>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</si>
  <si>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</si>
  <si>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</si>
  <si>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</si>
  <si>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</si>
  <si>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</si>
  <si>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</si>
  <si>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</si>
  <si>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</si>
  <si>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</si>
  <si>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</si>
  <si>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</si>
  <si>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</si>
  <si>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</si>
  <si>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</si>
  <si>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</si>
  <si>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</si>
  <si>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</si>
  <si>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</si>
  <si>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</si>
  <si>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</si>
  <si>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</si>
  <si>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</si>
  <si>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</si>
  <si>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</si>
  <si>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</si>
  <si>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</si>
  <si>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</si>
  <si>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</si>
  <si>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</si>
  <si>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</si>
  <si>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</si>
  <si>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</si>
  <si>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</si>
  <si>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</si>
  <si>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</si>
  <si>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</si>
  <si>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</si>
  <si>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</si>
  <si>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</si>
  <si>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</si>
  <si>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</si>
  <si>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</si>
  <si>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</si>
  <si>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</si>
  <si>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</si>
  <si>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</si>
  <si>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</si>
  <si>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</si>
  <si>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</si>
  <si>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</si>
  <si>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</si>
  <si>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</si>
  <si>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</si>
  <si>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</si>
  <si>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</si>
  <si>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</si>
  <si>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</si>
  <si>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</si>
  <si>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</si>
  <si>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</si>
  <si>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</si>
  <si>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</si>
  <si>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</si>
  <si>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</si>
  <si>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</si>
  <si>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</si>
  <si>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</si>
  <si>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</si>
  <si>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</si>
  <si>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</si>
  <si>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</si>
  <si>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</si>
  <si>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</si>
  <si>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</si>
  <si>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</si>
  <si>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</si>
  <si>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</si>
  <si>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</si>
  <si>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</si>
  <si>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</si>
  <si>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</si>
  <si>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</si>
  <si>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</si>
  <si>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</si>
  <si>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</si>
  <si>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</si>
  <si>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</si>
  <si>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</si>
  <si>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</si>
  <si>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</si>
  <si>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</si>
  <si>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</si>
  <si>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</si>
  <si>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</si>
  <si>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</si>
  <si>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</si>
  <si>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</si>
  <si>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</si>
  <si>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</si>
  <si>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</si>
  <si>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</si>
  <si>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</si>
  <si>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</si>
  <si>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</si>
  <si>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</si>
  <si>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</si>
  <si>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</si>
  <si>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</si>
  <si>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</si>
  <si>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</si>
  <si>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</si>
  <si>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</si>
  <si>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</si>
  <si>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</si>
  <si>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</si>
  <si>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</si>
  <si>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</si>
  <si>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</si>
  <si>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</si>
  <si>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</si>
  <si>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</si>
  <si>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</si>
  <si>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</si>
  <si>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</si>
  <si>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</si>
  <si>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</si>
  <si>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</si>
  <si>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</si>
  <si>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</si>
  <si>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</si>
  <si>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</si>
  <si>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</si>
  <si>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</si>
  <si>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</si>
  <si>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</si>
  <si>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</si>
  <si>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</si>
  <si>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</si>
  <si>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</si>
  <si>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</si>
  <si>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</si>
  <si>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</si>
  <si>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</si>
  <si>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</si>
  <si>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</si>
  <si>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</si>
  <si>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</si>
  <si>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</si>
  <si>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</si>
  <si>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</si>
  <si>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</si>
  <si>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</si>
  <si>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</si>
  <si>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</si>
  <si>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</si>
  <si>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</si>
  <si>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</si>
  <si>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</si>
  <si>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</si>
  <si>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</si>
  <si>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</si>
  <si>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</si>
  <si>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</si>
  <si>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</si>
  <si>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</si>
  <si>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</si>
  <si>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</si>
  <si>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</si>
  <si>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</si>
  <si>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</si>
  <si>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</si>
  <si>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</si>
  <si>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</si>
  <si>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</si>
  <si>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</si>
  <si>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</si>
  <si>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</si>
  <si>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</si>
  <si>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</si>
  <si>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</si>
  <si>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</si>
  <si>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</si>
  <si>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</si>
  <si>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</si>
  <si>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</si>
  <si>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</si>
  <si>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</si>
  <si>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</si>
  <si>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</si>
  <si>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</si>
  <si>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</si>
  <si>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</si>
  <si>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</si>
  <si>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</si>
  <si>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</si>
  <si>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</si>
  <si>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</si>
  <si>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</si>
  <si>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</si>
  <si>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</si>
  <si>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</si>
  <si>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</si>
  <si>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</si>
  <si>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</si>
  <si>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</si>
  <si>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</si>
  <si>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</si>
  <si>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</si>
  <si>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</si>
  <si>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</si>
  <si>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</si>
  <si>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</si>
  <si>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</si>
  <si>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</si>
  <si>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</si>
  <si>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</si>
  <si>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</si>
  <si>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</si>
  <si>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</si>
  <si>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</si>
  <si>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</si>
  <si>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</si>
  <si>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</si>
  <si>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</si>
  <si>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</si>
  <si>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</si>
  <si>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</si>
  <si>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</si>
  <si>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</si>
  <si>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</si>
  <si>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</si>
  <si>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</si>
  <si>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</si>
  <si>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</si>
  <si>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</si>
  <si>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</si>
  <si>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</si>
  <si>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</si>
  <si>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</si>
  <si>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</si>
  <si>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</si>
  <si>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</si>
  <si>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</si>
  <si>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</si>
  <si>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</si>
  <si>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</si>
  <si>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</si>
  <si>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</si>
  <si>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</si>
  <si>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</si>
  <si>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</si>
  <si>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</si>
  <si>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</si>
  <si>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</si>
  <si>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</si>
  <si>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</si>
  <si>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</si>
  <si>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</si>
  <si>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</si>
  <si>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</si>
  <si>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</si>
  <si>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</si>
  <si>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</si>
  <si>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</si>
  <si>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</si>
  <si>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</si>
  <si>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</si>
  <si>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</si>
  <si>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</si>
  <si>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</si>
  <si>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</si>
  <si>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</si>
  <si>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</si>
  <si>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</si>
  <si>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</si>
  <si>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</si>
  <si>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</si>
  <si>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</si>
  <si>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</si>
  <si>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</si>
  <si>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</si>
  <si>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</si>
  <si>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</si>
  <si>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</si>
  <si>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</si>
  <si>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</si>
  <si>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</si>
  <si>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</si>
  <si>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</si>
  <si>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</si>
  <si>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</si>
  <si>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</si>
  <si>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</si>
  <si>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</si>
  <si>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</si>
  <si>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</si>
  <si>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</si>
  <si>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</si>
  <si>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</si>
  <si>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</si>
  <si>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</si>
  <si>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</si>
  <si>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</si>
  <si>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</si>
  <si>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</si>
  <si>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</si>
  <si>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</si>
  <si>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</si>
  <si>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</si>
  <si>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</si>
  <si>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</si>
  <si>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</si>
  <si>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</si>
  <si>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</si>
  <si>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</si>
  <si>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</si>
  <si>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</si>
  <si>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</si>
  <si>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</si>
  <si>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</si>
  <si>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</si>
  <si>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</si>
  <si>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</si>
  <si>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</si>
  <si>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</si>
  <si>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</si>
  <si>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</si>
  <si>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</si>
  <si>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</si>
  <si>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</si>
  <si>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</si>
  <si>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</si>
  <si>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</si>
  <si>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</si>
  <si>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</si>
  <si>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</si>
  <si>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</si>
  <si>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</si>
  <si>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</si>
  <si>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</si>
  <si>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</si>
  <si>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</si>
  <si>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</si>
  <si>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</si>
  <si>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</si>
  <si>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</si>
  <si>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</si>
  <si>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</si>
  <si>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</si>
  <si>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</si>
  <si>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</si>
  <si>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</si>
  <si>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</si>
  <si>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</si>
  <si>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</si>
  <si>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</si>
  <si>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</si>
  <si>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</si>
  <si>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</si>
  <si>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</si>
  <si>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</si>
  <si>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</si>
  <si>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</si>
  <si>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</si>
  <si>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</si>
  <si>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</si>
  <si>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</si>
  <si>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</si>
  <si>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</si>
  <si>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</si>
  <si>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</si>
  <si>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</si>
  <si>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</si>
  <si>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</si>
  <si>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</si>
  <si>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</si>
  <si>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</si>
  <si>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</si>
  <si>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</si>
  <si>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</si>
  <si>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</si>
  <si>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</si>
  <si>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</si>
  <si>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</si>
  <si>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</si>
  <si>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</si>
  <si>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</si>
  <si>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</si>
  <si>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</si>
  <si>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</si>
  <si>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</si>
  <si>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</si>
  <si>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</si>
  <si>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</si>
  <si>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</si>
  <si>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</si>
  <si>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</si>
  <si>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</si>
  <si>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</si>
  <si>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</si>
  <si>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</si>
  <si>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</si>
  <si>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</si>
  <si>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</si>
  <si>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</si>
  <si>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</si>
  <si>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</si>
  <si>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</si>
  <si>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</si>
  <si>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</si>
  <si>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</si>
  <si>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</si>
  <si>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</si>
  <si>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</si>
  <si>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</si>
  <si>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</si>
  <si>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</si>
  <si>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</si>
  <si>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</si>
  <si>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</si>
  <si>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</si>
  <si>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</si>
  <si>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</si>
  <si>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</si>
  <si>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</si>
  <si>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</si>
  <si>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</si>
  <si>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</si>
  <si>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</si>
  <si>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</si>
  <si>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</si>
  <si>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</si>
  <si>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</si>
  <si>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</si>
  <si>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</si>
  <si>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</si>
  <si>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</si>
  <si>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</si>
  <si>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</si>
  <si>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</si>
  <si>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</si>
  <si>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</si>
  <si>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</si>
  <si>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</si>
  <si>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</si>
  <si>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</si>
  <si>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</si>
  <si>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</si>
  <si>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</si>
  <si>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</si>
  <si>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</si>
  <si>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</si>
  <si>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</si>
  <si>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</si>
  <si>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</si>
  <si>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</si>
  <si>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</si>
  <si>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</si>
  <si>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</si>
  <si>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</si>
  <si>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</si>
  <si>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</si>
  <si>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</si>
  <si>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</si>
  <si>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</si>
  <si>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</si>
  <si>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</si>
  <si>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</si>
  <si>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</si>
  <si>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</si>
  <si>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</si>
  <si>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</si>
  <si>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</si>
  <si>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</si>
  <si>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</si>
  <si>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</si>
  <si>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</si>
  <si>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</si>
  <si>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</si>
  <si>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</si>
  <si>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</si>
  <si>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</si>
  <si>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</si>
  <si>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</si>
  <si>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</si>
  <si>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</si>
  <si>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</si>
  <si>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</si>
  <si>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</si>
  <si>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</si>
  <si>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</si>
  <si>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</si>
  <si>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</si>
  <si>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</si>
  <si>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</si>
  <si>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</si>
  <si>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</si>
  <si>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</si>
  <si>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</si>
  <si>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</si>
  <si>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</si>
  <si>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</si>
  <si>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</si>
  <si>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</si>
  <si>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</si>
  <si>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</si>
  <si>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</si>
  <si>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</si>
  <si>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</si>
  <si>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</si>
  <si>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</si>
  <si>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</si>
  <si>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</si>
  <si>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</si>
  <si>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</si>
  <si>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</si>
  <si>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</si>
  <si>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</si>
  <si>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</si>
  <si>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</si>
  <si>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</si>
  <si>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</si>
  <si>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</si>
  <si>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</si>
  <si>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</si>
  <si>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</si>
  <si>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</si>
  <si>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</si>
  <si>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</si>
  <si>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</si>
  <si>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</si>
  <si>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</si>
  <si>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</si>
  <si>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</si>
  <si>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</si>
  <si>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</si>
  <si>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</si>
  <si>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</si>
  <si>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</si>
  <si>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</si>
  <si>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</si>
  <si>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</si>
  <si>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</si>
  <si>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</si>
  <si>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</si>
  <si>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</si>
  <si>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</si>
  <si>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</si>
  <si>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</si>
  <si>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</si>
  <si>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</si>
  <si>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</si>
  <si>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</si>
  <si>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</si>
  <si>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</si>
  <si>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</si>
  <si>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</si>
  <si>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</si>
  <si>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</si>
  <si>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</si>
  <si>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</si>
  <si>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</si>
  <si>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</si>
  <si>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</si>
  <si>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</si>
  <si>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</si>
  <si>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</si>
  <si>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</si>
  <si>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</si>
  <si>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</si>
  <si>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</si>
  <si>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</si>
  <si>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</si>
  <si>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</si>
  <si>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</si>
  <si>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</si>
  <si>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</si>
  <si>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</si>
  <si>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</si>
  <si>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</si>
  <si>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</si>
  <si>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</si>
  <si>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</si>
  <si>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</si>
  <si>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</si>
  <si>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</si>
  <si>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</si>
  <si>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</si>
  <si>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</si>
  <si>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</si>
  <si>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</si>
  <si>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</si>
  <si>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</si>
  <si>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</si>
  <si>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</si>
  <si>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</si>
  <si>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</si>
  <si>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</si>
  <si>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</si>
  <si>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</si>
  <si>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</si>
  <si>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</si>
  <si>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</si>
  <si>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</si>
  <si>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</si>
  <si>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</si>
  <si>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</si>
  <si>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</si>
  <si>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</si>
  <si>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</si>
  <si>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</si>
  <si>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</si>
  <si>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</si>
  <si>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</si>
  <si>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</si>
  <si>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</si>
  <si>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</si>
  <si>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</si>
  <si>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</si>
  <si>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</si>
  <si>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</si>
  <si>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</si>
  <si>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</si>
  <si>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</si>
  <si>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</si>
  <si>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</si>
  <si>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</si>
  <si>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</si>
  <si>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</si>
  <si>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</si>
  <si>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</si>
  <si>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</si>
  <si>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</si>
  <si>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</si>
  <si>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</si>
  <si>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</si>
  <si>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</si>
  <si>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</si>
  <si>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</si>
  <si>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</si>
  <si>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</si>
  <si>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</si>
  <si>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</si>
  <si>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</si>
  <si>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</si>
  <si>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</si>
  <si>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</si>
  <si>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</si>
  <si>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</si>
  <si>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</si>
  <si>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</si>
  <si>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</si>
  <si>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</si>
  <si>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</si>
  <si>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</si>
  <si>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</si>
  <si>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</si>
  <si>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</si>
  <si>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</si>
  <si>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</si>
  <si>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</si>
  <si>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</si>
  <si>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</si>
  <si>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</si>
  <si>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</si>
  <si>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</si>
  <si>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</si>
  <si>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</si>
  <si>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</si>
  <si>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</si>
  <si>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</si>
  <si>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</si>
  <si>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</si>
  <si>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</si>
  <si>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</si>
  <si>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</si>
  <si>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</si>
  <si>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</si>
  <si>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</si>
  <si>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</si>
  <si>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</si>
  <si>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</si>
  <si>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</si>
  <si>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</si>
  <si>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</si>
  <si>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</si>
  <si>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</si>
  <si>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</si>
  <si>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</si>
  <si>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</si>
  <si>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</si>
  <si>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</si>
  <si>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</si>
  <si>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</si>
  <si>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</si>
  <si>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</si>
  <si>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</si>
  <si>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</si>
  <si>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</si>
  <si>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</si>
  <si>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</si>
  <si>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</si>
  <si>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</si>
  <si>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</si>
  <si>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</si>
  <si>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</si>
  <si>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</si>
  <si>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</si>
  <si>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</si>
  <si>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</si>
  <si>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</si>
  <si>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</si>
  <si>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</si>
  <si>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</si>
  <si>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</si>
  <si>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</si>
  <si>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</si>
  <si>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</si>
  <si>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</si>
  <si>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</si>
  <si>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</si>
  <si>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</si>
  <si>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</si>
  <si>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</si>
  <si>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</si>
  <si>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</si>
  <si>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</si>
  <si>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</si>
  <si>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</si>
  <si>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</si>
  <si>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</si>
  <si>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</si>
  <si>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</si>
  <si>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</si>
  <si>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</si>
  <si>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</si>
  <si>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</si>
  <si>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</si>
  <si>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</si>
  <si>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</si>
  <si>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</si>
  <si>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</si>
  <si>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</si>
  <si>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</si>
  <si>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</si>
  <si>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</si>
  <si>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</si>
  <si>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</si>
  <si>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</si>
  <si>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</si>
  <si>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</si>
  <si>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</si>
  <si>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</si>
  <si>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</si>
  <si>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</si>
  <si>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</si>
  <si>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</si>
  <si>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</si>
  <si>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</si>
  <si>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</si>
  <si>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</si>
  <si>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</si>
  <si>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</si>
  <si>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</si>
  <si>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</si>
  <si>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</si>
  <si>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</si>
  <si>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</si>
  <si>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</si>
  <si>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</si>
  <si>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</si>
  <si>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</si>
  <si>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</si>
  <si>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</si>
  <si>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</si>
  <si>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</si>
  <si>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</si>
  <si>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</si>
  <si>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</si>
  <si>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</si>
  <si>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</si>
  <si>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</si>
  <si>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</si>
  <si>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</si>
  <si>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</si>
  <si>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</si>
  <si>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</si>
  <si>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</si>
  <si>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</si>
  <si>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</si>
  <si>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</si>
  <si>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</si>
  <si>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</si>
  <si>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</si>
  <si>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</si>
  <si>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</si>
  <si>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</si>
  <si>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</si>
  <si>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</si>
  <si>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</si>
  <si>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</si>
  <si>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</si>
  <si>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</si>
  <si>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</si>
  <si>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</si>
  <si>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</si>
  <si>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</si>
  <si>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</si>
  <si>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</si>
  <si>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</si>
  <si>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</si>
  <si>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</si>
  <si>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</si>
  <si>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</si>
  <si>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</si>
  <si>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</si>
  <si>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</si>
  <si>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</si>
  <si>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</si>
  <si>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</si>
  <si>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</si>
  <si>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</si>
  <si>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</si>
  <si>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</si>
  <si>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</si>
  <si>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</si>
  <si>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</si>
  <si>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</si>
  <si>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</si>
  <si>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</si>
  <si>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</si>
  <si>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</si>
  <si>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</si>
  <si>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</si>
  <si>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</si>
  <si>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</si>
  <si>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</si>
  <si>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</si>
  <si>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</si>
  <si>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</si>
  <si>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</si>
  <si>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</si>
  <si>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</si>
  <si>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</si>
  <si>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</si>
  <si>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</si>
  <si>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</si>
  <si>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</si>
  <si>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</si>
  <si>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</si>
  <si>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</si>
  <si>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</si>
  <si>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</si>
  <si>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</si>
  <si>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</si>
  <si>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</si>
  <si>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</si>
  <si>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</si>
  <si>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</si>
  <si>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</si>
  <si>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</si>
  <si>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</si>
  <si>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</si>
  <si>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</si>
  <si>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</si>
  <si>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</si>
  <si>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</si>
  <si>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</si>
  <si>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</si>
  <si>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</si>
  <si>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</si>
  <si>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</si>
  <si>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</si>
  <si>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</si>
  <si>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</si>
  <si>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</si>
  <si>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</si>
  <si>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</si>
  <si>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</si>
  <si>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</si>
  <si>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</si>
  <si>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</si>
  <si>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</si>
  <si>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</si>
  <si>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</si>
  <si>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</si>
  <si>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</si>
  <si>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</si>
  <si>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</si>
  <si>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</si>
  <si>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</si>
  <si>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</si>
  <si>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</si>
  <si>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</si>
  <si>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</si>
  <si>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</si>
  <si>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</si>
  <si>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</si>
  <si>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</si>
  <si>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</si>
  <si>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</si>
  <si>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</si>
  <si>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</si>
  <si>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</si>
  <si>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</si>
  <si>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</si>
  <si>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</si>
  <si>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</si>
  <si>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</si>
  <si>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</si>
  <si>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</si>
  <si>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</si>
  <si>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</si>
  <si>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</si>
  <si>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</si>
  <si>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</si>
  <si>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</si>
  <si>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</si>
  <si>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</si>
  <si>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</si>
  <si>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</si>
  <si>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</si>
  <si>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</si>
  <si>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</si>
  <si>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</si>
  <si>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</si>
  <si>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</si>
  <si>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</si>
  <si>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</si>
  <si>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</si>
  <si>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</si>
  <si>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</si>
  <si>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</si>
  <si>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</si>
  <si>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</si>
  <si>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</si>
  <si>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</si>
  <si>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</si>
  <si>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</si>
  <si>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</si>
  <si>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</si>
  <si>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</si>
  <si>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</si>
  <si>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</si>
  <si>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</si>
  <si>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</si>
  <si>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</si>
  <si>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</si>
  <si>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</si>
  <si>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</si>
  <si>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</si>
  <si>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</si>
  <si>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</si>
  <si>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</si>
  <si>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</si>
  <si>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</si>
  <si>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</si>
  <si>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</si>
  <si>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</si>
  <si>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</si>
  <si>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</si>
  <si>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</si>
  <si>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</si>
  <si>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</si>
  <si>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</si>
  <si>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</si>
  <si>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</si>
  <si>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</si>
  <si>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</si>
  <si>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</si>
  <si>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</si>
  <si>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</si>
  <si>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</si>
  <si>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</si>
  <si>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</si>
  <si>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</si>
  <si>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</si>
  <si>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</si>
  <si>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</si>
  <si>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</si>
  <si>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</si>
  <si>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</si>
  <si>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</si>
  <si>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</si>
  <si>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</si>
  <si>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</si>
  <si>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</si>
  <si>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</si>
  <si>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</si>
  <si>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</si>
  <si>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</si>
  <si>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</si>
  <si>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</si>
  <si>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</si>
  <si>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</si>
  <si>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</si>
  <si>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</si>
  <si>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</si>
  <si>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</si>
  <si>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</si>
  <si>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</si>
  <si>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</si>
  <si>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</si>
  <si>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</si>
  <si>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</si>
  <si>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</si>
  <si>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</si>
  <si>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</si>
  <si>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</si>
  <si>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</si>
  <si>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</si>
  <si>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</si>
  <si>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</si>
  <si>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</si>
  <si>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</si>
  <si>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</si>
  <si>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</si>
  <si>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</si>
  <si>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</si>
  <si>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</si>
  <si>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</si>
  <si>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</si>
  <si>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</si>
  <si>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</si>
  <si>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</si>
  <si>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</si>
  <si>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</si>
  <si>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</si>
  <si>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</si>
  <si>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</si>
  <si>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</si>
  <si>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</si>
  <si>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</si>
  <si>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</si>
  <si>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</si>
  <si>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</si>
  <si>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</si>
  <si>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</si>
  <si>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</si>
  <si>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</si>
  <si>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</si>
  <si>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</si>
  <si>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</si>
  <si>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</si>
  <si>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</si>
  <si>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</si>
  <si>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</si>
  <si>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</si>
  <si>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</si>
  <si>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</si>
  <si>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</si>
  <si>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</si>
  <si>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</si>
  <si>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</si>
  <si>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</si>
  <si>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</si>
  <si>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</si>
  <si>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</si>
  <si>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</si>
  <si>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</si>
  <si>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</si>
  <si>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</si>
  <si>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</si>
  <si>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</si>
  <si>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</si>
  <si>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</si>
  <si>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</si>
  <si>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</si>
  <si>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</si>
  <si>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</si>
  <si>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</si>
  <si>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</si>
  <si>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</si>
  <si>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</si>
  <si>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</si>
  <si>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</si>
  <si>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</si>
  <si>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</si>
  <si>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</si>
  <si>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</si>
  <si>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</si>
  <si>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</si>
  <si>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</si>
  <si>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</si>
  <si>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</si>
  <si>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</si>
  <si>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</si>
  <si>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</si>
  <si>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</si>
  <si>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</si>
  <si>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</si>
  <si>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</si>
  <si>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</si>
  <si>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</si>
  <si>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</si>
  <si>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</si>
  <si>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</si>
  <si>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</si>
  <si>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</si>
  <si>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</si>
  <si>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</si>
  <si>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</si>
  <si>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</si>
  <si>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</si>
  <si>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</si>
  <si>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</si>
  <si>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</si>
  <si>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</si>
  <si>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</si>
  <si>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</si>
  <si>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</si>
  <si>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</si>
  <si>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</si>
  <si>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</si>
  <si>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</si>
  <si>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</si>
  <si>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</si>
  <si>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</si>
  <si>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</si>
  <si>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</si>
  <si>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</si>
  <si>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</si>
  <si>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</si>
  <si>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</si>
  <si>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</si>
  <si>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</si>
  <si>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</si>
  <si>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</si>
  <si>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</si>
  <si>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</si>
  <si>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</si>
  <si>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</si>
  <si>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</si>
  <si>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</si>
  <si>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</si>
  <si>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</si>
  <si>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</si>
  <si>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</si>
  <si>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</si>
  <si>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</si>
  <si>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</si>
  <si>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</si>
  <si>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</si>
  <si>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</si>
  <si>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</si>
  <si>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</si>
  <si>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</si>
  <si>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</si>
  <si>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</si>
  <si>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</si>
  <si>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</si>
  <si>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</si>
  <si>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</si>
  <si>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</si>
  <si>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</si>
  <si>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</si>
  <si>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</si>
  <si>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</si>
  <si>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</si>
  <si>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</si>
  <si>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</si>
  <si>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</si>
  <si>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</si>
  <si>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</si>
  <si>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</si>
  <si>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</si>
  <si>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</si>
  <si>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</si>
  <si>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</si>
  <si>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</si>
  <si>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</si>
  <si>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</si>
  <si>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</si>
  <si>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</si>
  <si>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</si>
  <si>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</si>
  <si>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</si>
  <si>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</si>
  <si>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</si>
  <si>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</si>
  <si>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</si>
  <si>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</si>
  <si>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</si>
  <si>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</si>
  <si>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</si>
  <si>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</si>
  <si>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</si>
  <si>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</si>
  <si>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</si>
  <si>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</si>
  <si>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</si>
  <si>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</si>
  <si>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</si>
  <si>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</si>
  <si>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</si>
  <si>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</si>
  <si>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</si>
  <si>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</si>
  <si>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</si>
  <si>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</si>
  <si>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</si>
  <si>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</si>
  <si>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</si>
  <si>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</si>
  <si>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</si>
  <si>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</si>
  <si>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</si>
  <si>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</si>
  <si>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</si>
  <si>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</si>
  <si>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</si>
  <si>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</si>
  <si>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</si>
  <si>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</si>
  <si>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</si>
  <si>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</si>
  <si>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</si>
  <si>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</si>
  <si>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</si>
  <si>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</si>
  <si>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</si>
  <si>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</si>
  <si>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</si>
  <si>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</si>
  <si>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</si>
  <si>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</si>
  <si>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</si>
  <si>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</si>
  <si>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</si>
  <si>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</si>
  <si>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</si>
  <si>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</si>
  <si>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</si>
  <si>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</si>
  <si>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</si>
  <si>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</si>
  <si>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</si>
  <si>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</si>
  <si>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</si>
  <si>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</si>
  <si>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</si>
  <si>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</si>
  <si>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</si>
  <si>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</si>
  <si>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</si>
  <si>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</si>
  <si>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</si>
  <si>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</si>
  <si>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</si>
  <si>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</si>
  <si>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</si>
  <si>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</si>
  <si>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</si>
  <si>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</si>
  <si>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</si>
  <si>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</si>
  <si>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</si>
  <si>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</si>
  <si>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</si>
  <si>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</si>
  <si>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</si>
  <si>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</si>
  <si>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</si>
  <si>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</si>
  <si>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</si>
  <si>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</si>
  <si>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</si>
  <si>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</si>
  <si>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</si>
  <si>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</si>
  <si>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</si>
  <si>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</si>
  <si>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</si>
  <si>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</si>
  <si>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</si>
  <si>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</si>
  <si>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</si>
  <si>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</si>
  <si>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</si>
  <si>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</si>
  <si>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</si>
  <si>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</si>
  <si>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</si>
  <si>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</si>
  <si>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</si>
  <si>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</si>
  <si>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</si>
  <si>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</si>
  <si>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</si>
  <si>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</si>
  <si>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</si>
  <si>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</si>
  <si>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</si>
  <si>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</si>
  <si>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</si>
  <si>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</si>
  <si>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</si>
  <si>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</si>
  <si>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</si>
  <si>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</si>
  <si>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</si>
  <si>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</si>
  <si>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</si>
  <si>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</si>
  <si>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</si>
  <si>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</si>
  <si>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</si>
  <si>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</si>
  <si>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</si>
  <si>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</si>
  <si>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</si>
  <si>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</si>
  <si>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</si>
  <si>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</si>
  <si>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</si>
  <si>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</si>
  <si>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</si>
  <si>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</si>
  <si>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</si>
  <si>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</si>
  <si>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</si>
  <si>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</si>
  <si>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</si>
  <si>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</si>
  <si>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</si>
  <si>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</si>
  <si>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</si>
  <si>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</si>
  <si>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</si>
  <si>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</si>
  <si>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</si>
  <si>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</si>
  <si>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</si>
  <si>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</si>
  <si>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</si>
  <si>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</si>
  <si>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</si>
  <si>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</si>
  <si>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</si>
  <si>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</si>
  <si>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</si>
  <si>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</si>
  <si>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</si>
  <si>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</si>
  <si>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</si>
  <si>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</si>
  <si>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</si>
  <si>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</si>
  <si>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</si>
  <si>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</si>
  <si>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</si>
  <si>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</si>
  <si>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</si>
  <si>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</si>
  <si>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</si>
  <si>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</si>
  <si>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</si>
  <si>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</si>
  <si>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</si>
  <si>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</si>
  <si>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</si>
  <si>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</si>
  <si>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</si>
  <si>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</si>
  <si>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</si>
  <si>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</si>
  <si>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</si>
  <si>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</si>
  <si>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</si>
  <si>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</si>
  <si>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</si>
  <si>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</si>
  <si>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</si>
  <si>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</si>
  <si>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</si>
  <si>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</si>
  <si>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</si>
  <si>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</si>
  <si>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</si>
  <si>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</si>
  <si>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</si>
  <si>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</si>
  <si>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</si>
  <si>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</si>
  <si>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</si>
  <si>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</si>
  <si>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</si>
  <si>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</si>
  <si>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</si>
  <si>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</si>
  <si>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</si>
  <si>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</si>
  <si>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</si>
  <si>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</si>
  <si>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</si>
  <si>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</si>
  <si>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</si>
  <si>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</si>
  <si>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</si>
  <si>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</si>
  <si>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</si>
  <si>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</si>
  <si>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</si>
  <si>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</si>
  <si>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</si>
  <si>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</si>
  <si>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</si>
  <si>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</si>
  <si>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</si>
  <si>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</si>
  <si>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</si>
  <si>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</si>
  <si>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</si>
  <si>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</si>
  <si>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</si>
  <si>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</si>
  <si>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</si>
  <si>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</si>
  <si>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</si>
  <si>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</si>
  <si>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</si>
  <si>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</si>
  <si>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</si>
  <si>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</si>
  <si>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</si>
  <si>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</si>
  <si>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</si>
  <si>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</si>
  <si>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</si>
  <si>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</si>
  <si>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</si>
  <si>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</si>
  <si>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</si>
  <si>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</si>
  <si>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</si>
  <si>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</si>
  <si>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</si>
  <si>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</si>
  <si>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</si>
  <si>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</si>
  <si>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</si>
  <si>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</si>
  <si>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</si>
  <si>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</si>
  <si>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</si>
  <si>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</si>
  <si>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</si>
  <si>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</si>
  <si>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</si>
  <si>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</si>
  <si>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</si>
  <si>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</si>
  <si>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</si>
  <si>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</si>
  <si>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</si>
  <si>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</si>
  <si>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</si>
  <si>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</si>
  <si>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</si>
  <si>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</si>
  <si>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</si>
  <si>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</si>
  <si>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</si>
  <si>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</si>
  <si>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</si>
  <si>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</si>
  <si>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</si>
  <si>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</si>
  <si>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</si>
  <si>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</si>
  <si>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</si>
  <si>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</si>
  <si>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</si>
  <si>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</si>
  <si>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</si>
  <si>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</si>
  <si>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</si>
  <si>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</si>
  <si>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</si>
  <si>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</si>
  <si>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</si>
  <si>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</si>
  <si>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</si>
  <si>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</si>
  <si>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</si>
  <si>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</si>
  <si>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</si>
  <si>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</si>
  <si>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</si>
  <si>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</si>
  <si>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</si>
  <si>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</si>
  <si>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</si>
  <si>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</si>
  <si>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</si>
  <si>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</si>
  <si>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</si>
  <si>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</si>
  <si>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</si>
  <si>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</si>
  <si>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</si>
  <si>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</si>
  <si>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</si>
  <si>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</si>
  <si>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</si>
  <si>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</si>
  <si>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</si>
  <si>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</si>
  <si>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</si>
  <si>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</si>
  <si>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</si>
  <si>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</si>
  <si>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</si>
  <si>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</si>
  <si>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</si>
  <si>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</si>
  <si>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</si>
  <si>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</si>
  <si>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</si>
  <si>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</si>
  <si>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</si>
  <si>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</si>
  <si>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</si>
  <si>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</si>
  <si>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</si>
  <si>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</si>
  <si>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</si>
  <si>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</si>
  <si>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</si>
  <si>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</si>
  <si>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</si>
  <si>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</si>
  <si>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</si>
  <si>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</si>
  <si>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</si>
  <si>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</si>
  <si>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</si>
  <si>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</si>
  <si>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</si>
  <si>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</si>
  <si>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</si>
  <si>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</si>
  <si>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</si>
  <si>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</si>
  <si>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</si>
  <si>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</si>
  <si>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</si>
  <si>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</si>
  <si>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</si>
  <si>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</si>
  <si>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</si>
  <si>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</si>
  <si>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</si>
  <si>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</si>
  <si>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</si>
  <si>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</si>
  <si>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</si>
  <si>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</si>
  <si>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</si>
  <si>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</si>
  <si>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</si>
  <si>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</si>
  <si>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</si>
  <si>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</si>
  <si>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</si>
  <si>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</si>
  <si>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</si>
  <si>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</si>
  <si>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</si>
  <si>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</si>
  <si>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</si>
  <si>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</si>
  <si>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</si>
  <si>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</si>
  <si>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</si>
  <si>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</si>
  <si>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</si>
  <si>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</si>
  <si>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</si>
  <si>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</si>
  <si>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</si>
  <si>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</si>
  <si>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</si>
  <si>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</si>
  <si>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</si>
  <si>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</si>
  <si>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</si>
  <si>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</si>
  <si>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</si>
  <si>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</si>
  <si>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</si>
  <si>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</si>
  <si>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</si>
  <si>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</si>
  <si>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</si>
  <si>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</si>
  <si>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</si>
  <si>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</si>
  <si>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</si>
  <si>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</si>
  <si>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</si>
  <si>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</si>
  <si>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</si>
  <si>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</si>
  <si>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</si>
  <si>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</si>
  <si>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</si>
  <si>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</si>
  <si>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</si>
  <si>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</si>
  <si>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</si>
  <si>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</si>
  <si>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</si>
  <si>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</si>
  <si>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</si>
  <si>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</si>
  <si>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</si>
  <si>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</si>
  <si>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</si>
  <si>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</si>
  <si>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</si>
  <si>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</si>
  <si>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</si>
  <si>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</si>
  <si>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</si>
  <si>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</si>
  <si>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</si>
  <si>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</si>
  <si>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</si>
  <si>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</si>
  <si>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</si>
  <si>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</si>
  <si>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</si>
  <si>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</si>
  <si>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</si>
  <si>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</si>
  <si>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</si>
  <si>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</si>
  <si>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</si>
  <si>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</si>
  <si>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</si>
  <si>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</si>
  <si>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</si>
  <si>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</si>
  <si>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</si>
  <si>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</si>
  <si>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</si>
  <si>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</si>
  <si>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</si>
  <si>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</si>
  <si>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</si>
  <si>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</si>
  <si>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</si>
  <si>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</si>
  <si>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</si>
  <si>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</si>
  <si>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</si>
  <si>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</si>
  <si>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</si>
  <si>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</si>
  <si>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</si>
  <si>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</si>
  <si>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</si>
  <si>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</si>
  <si>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</si>
  <si>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</si>
  <si>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</si>
  <si>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</si>
  <si>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</si>
  <si>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</si>
  <si>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</si>
  <si>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</si>
  <si>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</si>
  <si>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</si>
  <si>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</si>
  <si>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</si>
  <si>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</si>
  <si>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</si>
  <si>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</si>
  <si>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</si>
  <si>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</si>
  <si>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</si>
  <si>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</si>
  <si>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</si>
  <si>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</si>
  <si>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</si>
  <si>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</si>
  <si>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</si>
  <si>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</si>
  <si>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</si>
  <si>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</si>
  <si>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</si>
  <si>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</si>
  <si>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</si>
  <si>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</si>
  <si>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</si>
  <si>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</si>
  <si>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</si>
  <si>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</si>
  <si>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</si>
  <si>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</si>
  <si>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</si>
  <si>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</si>
  <si>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</si>
  <si>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</si>
  <si>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</si>
  <si>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</si>
  <si>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</si>
  <si>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</si>
  <si>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</si>
  <si>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</si>
  <si>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</si>
  <si>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</si>
  <si>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</si>
  <si>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</si>
  <si>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</si>
  <si>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</si>
  <si>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</si>
  <si>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</si>
  <si>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</si>
  <si>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</si>
  <si>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</si>
  <si>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</si>
  <si>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</si>
  <si>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</si>
  <si>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</si>
  <si>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</si>
  <si>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</si>
  <si>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</si>
  <si>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</si>
  <si>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</si>
  <si>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</si>
  <si>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</si>
  <si>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</si>
  <si>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</si>
  <si>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</si>
  <si>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</si>
  <si>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</si>
  <si>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</si>
  <si>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</si>
  <si>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</si>
  <si>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</si>
  <si>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</si>
  <si>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</si>
  <si>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</si>
  <si>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</si>
  <si>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</si>
  <si>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</si>
  <si>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</si>
  <si>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</si>
  <si>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</si>
  <si>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</si>
  <si>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</si>
  <si>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</si>
  <si>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</si>
  <si>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</si>
  <si>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</si>
  <si>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</si>
  <si>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</si>
  <si>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</si>
  <si>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</si>
  <si>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</si>
  <si>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</si>
  <si>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</si>
  <si>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</si>
  <si>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</si>
  <si>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</si>
  <si>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</si>
  <si>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</si>
  <si>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</si>
  <si>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</si>
  <si>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</si>
  <si>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</si>
  <si>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</si>
  <si>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</si>
  <si>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</si>
  <si>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</si>
  <si>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</si>
  <si>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</si>
  <si>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</si>
  <si>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</si>
  <si>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</si>
  <si>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</si>
  <si>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</si>
  <si>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</si>
  <si>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</si>
  <si>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</si>
  <si>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</si>
  <si>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</si>
  <si>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</si>
  <si>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</si>
  <si>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</si>
  <si>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</si>
  <si>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</si>
  <si>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</si>
  <si>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</si>
  <si>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</si>
  <si>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</si>
  <si>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</si>
  <si>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</si>
  <si>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</si>
  <si>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</si>
  <si>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</si>
  <si>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</si>
  <si>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</si>
  <si>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</si>
  <si>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</si>
  <si>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</si>
  <si>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</si>
  <si>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</si>
  <si>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</si>
  <si>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</si>
  <si>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</si>
  <si>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</si>
  <si>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</si>
  <si>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</si>
  <si>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</si>
  <si>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</si>
  <si>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</si>
  <si>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</si>
  <si>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</si>
  <si>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</si>
  <si>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</si>
  <si>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</si>
  <si>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</si>
  <si>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</si>
  <si>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</si>
  <si>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</si>
  <si>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</si>
  <si>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</si>
  <si>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</si>
  <si>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</si>
  <si>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</si>
  <si>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</si>
  <si>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</si>
  <si>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</si>
  <si>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</si>
  <si>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</si>
  <si>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</si>
  <si>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</si>
  <si>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</si>
  <si>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</si>
  <si>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</si>
  <si>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</si>
  <si>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</si>
  <si>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</si>
  <si>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</si>
  <si>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</si>
  <si>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</si>
  <si>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</si>
  <si>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</si>
  <si>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</si>
  <si>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</si>
  <si>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</si>
  <si>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</si>
  <si>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</si>
  <si>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</si>
  <si>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</si>
  <si>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</si>
  <si>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</si>
  <si>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</si>
  <si>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</si>
  <si>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</si>
  <si>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</si>
  <si>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</si>
  <si>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</si>
  <si>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</si>
  <si>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</si>
  <si>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</si>
  <si>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</si>
  <si>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</si>
  <si>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</si>
  <si>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</si>
  <si>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</si>
  <si>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</si>
  <si>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</si>
  <si>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</si>
  <si>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</si>
  <si>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</si>
  <si>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</si>
  <si>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</si>
  <si>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</si>
  <si>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</si>
  <si>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</si>
  <si>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</si>
  <si>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</si>
  <si>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</si>
  <si>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</si>
  <si>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</si>
  <si>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</si>
  <si>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</si>
  <si>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</si>
  <si>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</si>
  <si>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</si>
  <si>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</si>
  <si>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</si>
  <si>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</si>
  <si>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</si>
  <si>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</si>
  <si>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</si>
  <si>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</si>
  <si>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</si>
  <si>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</si>
  <si>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</si>
  <si>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</si>
  <si>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</si>
  <si>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</si>
  <si>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</si>
  <si>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</si>
  <si>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</si>
  <si>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</si>
  <si>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</si>
  <si>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</si>
  <si>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</si>
  <si>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</si>
  <si>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</si>
  <si>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</si>
  <si>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</si>
  <si>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</si>
  <si>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</si>
  <si>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</si>
  <si>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</si>
  <si>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</si>
  <si>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</si>
  <si>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</si>
  <si>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</si>
  <si>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</si>
  <si>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</si>
  <si>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</si>
  <si>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</si>
  <si>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</si>
  <si>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</si>
  <si>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</si>
  <si>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</si>
  <si>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</si>
  <si>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</si>
  <si>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</si>
  <si>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</si>
  <si>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</si>
  <si>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</si>
  <si>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</si>
  <si>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</si>
  <si>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</si>
  <si>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</si>
  <si>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</si>
  <si>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</si>
  <si>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</si>
  <si>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</si>
  <si>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</si>
  <si>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</si>
  <si>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</si>
  <si>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</si>
  <si>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</si>
  <si>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</si>
  <si>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</si>
  <si>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</si>
  <si>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</si>
  <si>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</si>
  <si>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</si>
  <si>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</si>
  <si>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</si>
  <si>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</si>
  <si>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</si>
  <si>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</si>
  <si>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</si>
  <si>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</si>
  <si>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</si>
  <si>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</si>
  <si>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</si>
  <si>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</si>
  <si>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</si>
  <si>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</si>
  <si>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</si>
  <si>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</si>
  <si>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</si>
  <si>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</si>
  <si>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</si>
  <si>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</si>
  <si>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</si>
  <si>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</si>
  <si>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</si>
  <si>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</si>
  <si>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</si>
  <si>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</si>
  <si>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</si>
  <si>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</si>
  <si>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</si>
  <si>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</si>
  <si>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</si>
  <si>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</si>
  <si>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</si>
  <si>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</si>
  <si>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</si>
  <si>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</si>
  <si>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</si>
  <si>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</si>
  <si>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</si>
  <si>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</si>
  <si>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</si>
  <si>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</si>
  <si>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</si>
  <si>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</si>
  <si>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</si>
  <si>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</si>
  <si>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</si>
  <si>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</si>
  <si>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</si>
  <si>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</si>
  <si>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</si>
  <si>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</si>
  <si>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</si>
  <si>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</si>
  <si>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</si>
  <si>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</si>
  <si>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</si>
  <si>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</si>
  <si>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</si>
  <si>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</si>
  <si>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</si>
  <si>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</si>
  <si>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</si>
  <si>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</si>
  <si>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</si>
  <si>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</si>
  <si>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</si>
  <si>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</si>
  <si>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</si>
  <si>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</si>
  <si>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</si>
  <si>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</si>
  <si>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</si>
  <si>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</si>
  <si>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</si>
  <si>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</si>
  <si>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</si>
  <si>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</si>
  <si>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</si>
  <si>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</si>
  <si>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</si>
  <si>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</si>
  <si>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</si>
  <si>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</si>
  <si>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</si>
  <si>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</si>
  <si>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</si>
  <si>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</si>
  <si>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</si>
  <si>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</si>
  <si>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</si>
  <si>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</si>
  <si>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</si>
  <si>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</si>
  <si>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</si>
  <si>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</si>
  <si>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</si>
  <si>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</si>
  <si>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</si>
  <si>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</si>
  <si>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</si>
  <si>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</si>
  <si>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</si>
  <si>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</si>
  <si>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</si>
  <si>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</si>
  <si>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</si>
  <si>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</si>
  <si>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</si>
  <si>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</si>
  <si>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</si>
  <si>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</si>
  <si>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</si>
  <si>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</si>
  <si>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</si>
  <si>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</si>
  <si>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</si>
  <si>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</si>
  <si>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</si>
  <si>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</si>
  <si>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</si>
  <si>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</si>
  <si>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</si>
  <si>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</si>
  <si>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</si>
  <si>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</si>
  <si>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</si>
  <si>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</si>
  <si>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</si>
  <si>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</si>
  <si>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</si>
  <si>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</si>
  <si>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</si>
  <si>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</si>
  <si>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</si>
  <si>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</si>
  <si>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</si>
  <si>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</si>
  <si>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</si>
  <si>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</si>
  <si>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</si>
  <si>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</si>
  <si>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</si>
  <si>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</si>
  <si>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</si>
  <si>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</si>
  <si>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</si>
  <si>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</si>
  <si>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</si>
  <si>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</si>
  <si>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</si>
  <si>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</si>
  <si>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</si>
  <si>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</si>
  <si>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</si>
  <si>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</si>
  <si>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</si>
  <si>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</si>
  <si>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</si>
  <si>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</si>
  <si>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</si>
  <si>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</si>
  <si>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</si>
  <si>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</si>
  <si>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</si>
  <si>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</si>
  <si>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</si>
  <si>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</si>
  <si>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</si>
  <si>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</si>
  <si>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</si>
  <si>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</si>
  <si>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</si>
  <si>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</si>
  <si>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</si>
  <si>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</si>
  <si>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</si>
  <si>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</si>
  <si>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</si>
  <si>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</si>
  <si>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</si>
  <si>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</si>
  <si>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</si>
  <si>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</si>
  <si>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</si>
  <si>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</si>
  <si>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</si>
  <si>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</si>
  <si>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</si>
  <si>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</si>
  <si>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</si>
  <si>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</si>
  <si>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</si>
  <si>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</si>
  <si>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</si>
  <si>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</si>
  <si>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</si>
  <si>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</si>
  <si>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</si>
  <si>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</si>
  <si>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</si>
  <si>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</si>
  <si>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</si>
  <si>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</si>
  <si>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</si>
  <si>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</si>
  <si>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</si>
  <si>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</si>
  <si>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</si>
  <si>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</si>
  <si>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</si>
  <si>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</si>
  <si>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</si>
  <si>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</si>
  <si>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</si>
  <si>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</si>
  <si>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</si>
  <si>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</si>
  <si>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</si>
  <si>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</si>
  <si>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</si>
  <si>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</si>
  <si>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</si>
  <si>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</si>
  <si>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</si>
  <si>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</si>
  <si>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</si>
  <si>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</si>
  <si>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</si>
  <si>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</si>
  <si>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</si>
  <si>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</si>
  <si>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</si>
  <si>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</si>
  <si>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</si>
  <si>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</si>
  <si>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</si>
  <si>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</si>
  <si>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</si>
  <si>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</si>
  <si>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</si>
  <si>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</si>
  <si>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</si>
  <si>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</si>
  <si>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</si>
  <si>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</si>
  <si>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</si>
  <si>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</si>
  <si>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</si>
  <si>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</si>
  <si>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</si>
  <si>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</si>
  <si>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</si>
  <si>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</si>
  <si>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</si>
  <si>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</si>
  <si>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</si>
  <si>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</si>
  <si>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</si>
  <si>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</si>
  <si>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</si>
  <si>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</si>
  <si>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</si>
  <si>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</si>
  <si>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</si>
  <si>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</si>
  <si>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</si>
  <si>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</si>
  <si>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</si>
  <si>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</si>
  <si>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</si>
  <si>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</si>
  <si>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</si>
  <si>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</si>
  <si>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</si>
  <si>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</si>
  <si>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</si>
  <si>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</si>
  <si>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</si>
  <si>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</si>
  <si>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</si>
  <si>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</si>
  <si>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</si>
  <si>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</si>
  <si>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</si>
  <si>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</si>
  <si>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</si>
  <si>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</si>
  <si>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</si>
  <si>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</si>
  <si>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</si>
  <si>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</si>
  <si>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</si>
  <si>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</si>
  <si>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</si>
  <si>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</si>
  <si>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</si>
  <si>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</si>
  <si>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</si>
  <si>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</si>
  <si>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</si>
  <si>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</si>
  <si>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</si>
  <si>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</si>
  <si>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</si>
  <si>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</si>
  <si>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</si>
  <si>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</si>
  <si>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</si>
  <si>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</si>
  <si>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</si>
  <si>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</si>
  <si>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</si>
  <si>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</si>
  <si>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</si>
  <si>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</si>
  <si>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</si>
  <si>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</si>
  <si>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</si>
  <si>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</si>
  <si>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</si>
  <si>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</si>
  <si>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</si>
  <si>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</si>
  <si>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</si>
  <si>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</si>
  <si>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</si>
  <si>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</si>
  <si>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</si>
  <si>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</si>
  <si>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</si>
  <si>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</si>
  <si>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</si>
  <si>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</si>
  <si>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</si>
  <si>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</si>
  <si>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</si>
  <si>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</si>
  <si>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</si>
  <si>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</si>
  <si>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</si>
  <si>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</si>
  <si>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</si>
  <si>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</si>
  <si>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</si>
  <si>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</si>
  <si>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</si>
  <si>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</si>
  <si>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</si>
  <si>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</si>
  <si>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</si>
  <si>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</si>
  <si>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</si>
  <si>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</si>
  <si>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</si>
  <si>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</si>
  <si>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</si>
  <si>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</si>
  <si>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</si>
  <si>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</si>
  <si>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</si>
  <si>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</si>
  <si>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</si>
  <si>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</si>
  <si>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</si>
  <si>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</si>
  <si>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</si>
  <si>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</si>
  <si>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</si>
  <si>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</si>
  <si>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</si>
  <si>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</si>
  <si>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</si>
  <si>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</si>
  <si>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</si>
  <si>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</si>
  <si>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</si>
  <si>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</si>
  <si>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</si>
  <si>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</si>
  <si>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</si>
  <si>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</si>
  <si>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</si>
  <si>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</si>
  <si>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</si>
  <si>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</si>
  <si>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</si>
  <si>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</si>
  <si>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</si>
  <si>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</si>
  <si>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</si>
  <si>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</si>
  <si>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</si>
  <si>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</si>
  <si>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</si>
  <si>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</si>
  <si>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</si>
  <si>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</si>
  <si>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</si>
  <si>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</si>
  <si>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</si>
  <si>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</si>
  <si>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</si>
  <si>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</si>
  <si>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</si>
  <si>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</si>
  <si>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</si>
  <si>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</si>
  <si>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</si>
  <si>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</si>
  <si>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</si>
  <si>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</si>
  <si>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</si>
  <si>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</si>
  <si>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</si>
  <si>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</si>
  <si>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</si>
  <si>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</si>
  <si>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</si>
  <si>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</si>
  <si>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</si>
  <si>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</si>
  <si>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</si>
  <si>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</si>
  <si>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</si>
  <si>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</si>
  <si>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</si>
  <si>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</si>
  <si>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</si>
  <si>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</si>
  <si>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</si>
  <si>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</si>
  <si>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</si>
  <si>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</si>
  <si>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</si>
  <si>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</si>
  <si>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</si>
  <si>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</si>
  <si>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</si>
  <si>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</si>
  <si>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</si>
  <si>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</si>
  <si>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</si>
  <si>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</si>
  <si>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</si>
  <si>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</si>
  <si>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</si>
  <si>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</si>
  <si>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</si>
  <si>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</si>
  <si>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</si>
  <si>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</si>
  <si>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</si>
  <si>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</si>
  <si>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</si>
  <si>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</si>
  <si>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</si>
  <si>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</si>
  <si>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</si>
  <si>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</si>
  <si>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</si>
  <si>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</si>
  <si>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</si>
  <si>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</si>
  <si>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</si>
  <si>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</si>
  <si>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</si>
  <si>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</si>
  <si>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</si>
  <si>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</si>
  <si>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</si>
  <si>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</si>
  <si>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</si>
  <si>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</si>
  <si>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</si>
  <si>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</si>
  <si>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</si>
  <si>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</si>
  <si>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</si>
  <si>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</si>
  <si>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</si>
  <si>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</si>
  <si>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</si>
  <si>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</si>
  <si>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</si>
  <si>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</si>
  <si>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</si>
  <si>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</si>
  <si>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</si>
  <si>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</si>
  <si>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</si>
  <si>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</si>
  <si>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</si>
  <si>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</si>
  <si>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</si>
  <si>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</si>
  <si>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</si>
  <si>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</si>
  <si>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</si>
  <si>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</si>
  <si>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</si>
  <si>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</si>
  <si>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</si>
  <si>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</si>
  <si>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</si>
  <si>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</si>
  <si>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</si>
  <si>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</si>
  <si>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</si>
  <si>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</si>
  <si>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</si>
  <si>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</si>
  <si>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</si>
  <si>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</si>
  <si>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</si>
  <si>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</si>
  <si>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</si>
  <si>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</si>
  <si>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</si>
  <si>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</si>
  <si>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</si>
  <si>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</si>
  <si>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</si>
  <si>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</si>
  <si>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</si>
  <si>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</si>
  <si>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</si>
  <si>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</si>
  <si>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</si>
  <si>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</si>
  <si>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</si>
  <si>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</si>
  <si>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</si>
  <si>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</si>
  <si>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</si>
  <si>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</si>
  <si>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</si>
  <si>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</si>
  <si>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</si>
  <si>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</si>
  <si>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</si>
  <si>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</si>
  <si>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</si>
  <si>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</si>
  <si>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</si>
  <si>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</si>
  <si>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</si>
  <si>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</si>
  <si>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</si>
  <si>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</si>
  <si>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</si>
  <si>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</si>
  <si>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</si>
  <si>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</si>
  <si>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</si>
  <si>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</si>
  <si>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</si>
  <si>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</si>
  <si>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</si>
  <si>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</si>
  <si>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</si>
  <si>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</si>
  <si>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</si>
  <si>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</si>
  <si>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</si>
  <si>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</si>
  <si>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</si>
  <si>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</si>
  <si>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</si>
  <si>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</si>
  <si>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</si>
  <si>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</si>
  <si>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</si>
  <si>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</si>
  <si>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</si>
  <si>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</si>
  <si>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</si>
  <si>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</si>
  <si>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</si>
  <si>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</si>
  <si>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</si>
  <si>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</si>
  <si>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</si>
  <si>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</si>
  <si>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</si>
  <si>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</si>
  <si>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</si>
  <si>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</si>
  <si>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</si>
  <si>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</si>
  <si>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</si>
  <si>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</si>
  <si>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</si>
  <si>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</si>
  <si>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</si>
  <si>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</si>
  <si>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</si>
  <si>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</si>
  <si>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</si>
  <si>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</si>
  <si>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</si>
  <si>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</si>
  <si>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</si>
  <si>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</si>
  <si>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</si>
  <si>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</si>
  <si>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</si>
  <si>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</si>
  <si>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</si>
  <si>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</si>
  <si>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</si>
  <si>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</si>
  <si>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</si>
  <si>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</si>
  <si>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</si>
  <si>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</si>
  <si>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</si>
  <si>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</si>
  <si>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</si>
  <si>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</si>
  <si>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</si>
  <si>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</si>
  <si>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</si>
  <si>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</si>
  <si>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</si>
  <si>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</si>
  <si>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</si>
  <si>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</si>
  <si>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</si>
  <si>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</si>
  <si>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</si>
  <si>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</si>
  <si>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</si>
  <si>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</si>
  <si>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</si>
  <si>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</si>
  <si>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</si>
  <si>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</si>
  <si>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</si>
  <si>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</si>
  <si>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</si>
  <si>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</si>
  <si>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</si>
  <si>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</si>
  <si>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</si>
  <si>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</si>
  <si>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</si>
  <si>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</si>
  <si>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</si>
  <si>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</si>
  <si>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</si>
  <si>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</si>
  <si>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</si>
  <si>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</si>
  <si>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</si>
  <si>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</si>
  <si>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</si>
  <si>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</si>
  <si>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</si>
  <si>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</si>
  <si>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</si>
  <si>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</si>
  <si>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</si>
  <si>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</si>
  <si>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</si>
  <si>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</si>
  <si>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</si>
  <si>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</si>
  <si>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</si>
  <si>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</si>
  <si>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</si>
  <si>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</si>
  <si>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</si>
  <si>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</si>
  <si>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</si>
  <si>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</si>
  <si>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</si>
  <si>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</si>
  <si>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</si>
  <si>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</si>
  <si>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</si>
  <si>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</si>
  <si>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</si>
  <si>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</si>
  <si>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</si>
  <si>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</si>
  <si>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</si>
  <si>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</si>
  <si>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</si>
  <si>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</si>
  <si>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</si>
  <si>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</si>
  <si>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</si>
  <si>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</si>
  <si>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</si>
  <si>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</si>
  <si>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</si>
  <si>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</si>
  <si>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</si>
  <si>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</si>
  <si>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</si>
  <si>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</si>
  <si>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</si>
  <si>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</si>
  <si>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</si>
  <si>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</si>
  <si>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</si>
  <si>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</si>
  <si>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</si>
  <si>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</si>
  <si>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</si>
  <si>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</si>
  <si>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</si>
  <si>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</si>
  <si>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</si>
  <si>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</si>
  <si>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</si>
  <si>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</si>
  <si>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</si>
  <si>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</si>
  <si>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</si>
  <si>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</si>
  <si>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</si>
  <si>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</si>
  <si>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</si>
  <si>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</si>
  <si>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</si>
  <si>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</si>
  <si>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</si>
  <si>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</si>
  <si>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</si>
  <si>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</si>
  <si>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</si>
  <si>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</si>
  <si>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</si>
  <si>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</si>
  <si>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</si>
  <si>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</si>
  <si>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</si>
  <si>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</si>
  <si>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</si>
  <si>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</si>
  <si>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</si>
  <si>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</si>
  <si>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</si>
  <si>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</si>
  <si>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</si>
  <si>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</si>
  <si>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</si>
  <si>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</si>
  <si>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</si>
  <si>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</si>
  <si>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</si>
  <si>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</si>
  <si>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</si>
  <si>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</si>
  <si>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</si>
  <si>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</si>
  <si>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</si>
  <si>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</si>
  <si>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</si>
  <si>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</si>
  <si>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</si>
  <si>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</si>
  <si>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</si>
  <si>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</si>
  <si>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</si>
  <si>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</si>
  <si>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</si>
  <si>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</si>
  <si>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</si>
  <si>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</si>
  <si>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</si>
  <si>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</si>
  <si>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</si>
  <si>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</si>
  <si>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</si>
  <si>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</si>
  <si>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</si>
  <si>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</si>
  <si>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</si>
  <si>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</si>
  <si>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</si>
  <si>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</si>
  <si>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</si>
  <si>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</si>
  <si>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</si>
  <si>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</si>
  <si>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</si>
  <si>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</si>
  <si>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</si>
  <si>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</si>
  <si>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</si>
  <si>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</si>
  <si>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</si>
  <si>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</si>
  <si>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</si>
  <si>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</si>
  <si>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</si>
  <si>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</si>
  <si>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</si>
  <si>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</si>
  <si>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</si>
  <si>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</si>
  <si>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</si>
  <si>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</si>
  <si>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</si>
  <si>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</si>
  <si>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</si>
  <si>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</si>
  <si>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</si>
  <si>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</si>
  <si>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</si>
  <si>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</si>
  <si>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</si>
  <si>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</si>
  <si>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</si>
  <si>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</si>
  <si>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</si>
  <si>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</si>
  <si>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</si>
  <si>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</si>
  <si>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</si>
  <si>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</si>
  <si>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</si>
  <si>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</si>
  <si>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</si>
  <si>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</si>
  <si>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</si>
  <si>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</si>
  <si>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</si>
  <si>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</si>
  <si>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</si>
  <si>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</si>
  <si>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</si>
  <si>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</si>
  <si>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</si>
  <si>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</si>
  <si>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</si>
  <si>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</si>
  <si>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</si>
  <si>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</si>
  <si>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</si>
  <si>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</si>
  <si>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</si>
  <si>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</si>
  <si>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</si>
  <si>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</si>
  <si>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</si>
  <si>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</si>
  <si>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</si>
  <si>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</si>
  <si>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</si>
  <si>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</si>
  <si>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</si>
  <si>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</si>
  <si>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</si>
  <si>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</si>
  <si>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</si>
  <si>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</si>
  <si>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</si>
  <si>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</si>
  <si>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</si>
  <si>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</si>
  <si>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</si>
  <si>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</si>
  <si>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</si>
  <si>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</si>
  <si>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</si>
  <si>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</si>
  <si>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</si>
  <si>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</si>
  <si>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</si>
  <si>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</si>
  <si>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</si>
  <si>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</si>
  <si>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</si>
  <si>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</si>
  <si>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</si>
  <si>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</si>
  <si>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</si>
  <si>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</si>
  <si>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</si>
  <si>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</si>
  <si>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</si>
  <si>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</si>
  <si>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</si>
  <si>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</si>
  <si>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</si>
  <si>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</si>
  <si>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</si>
  <si>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</si>
  <si>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</si>
  <si>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</si>
  <si>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</si>
  <si>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</si>
  <si>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</si>
  <si>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</si>
  <si>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</si>
  <si>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</si>
  <si>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</si>
  <si>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</si>
  <si>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</si>
  <si>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</si>
  <si>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</si>
  <si>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</si>
  <si>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</si>
  <si>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</si>
  <si>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</si>
  <si>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</si>
  <si>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</si>
  <si>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</si>
  <si>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</si>
  <si>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</si>
  <si>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</si>
  <si>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</si>
  <si>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</si>
  <si>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</si>
  <si>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</si>
  <si>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</si>
  <si>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</si>
  <si>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</si>
  <si>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</si>
  <si>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</si>
  <si>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</si>
  <si>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</si>
  <si>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</si>
  <si>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</si>
  <si>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</si>
  <si>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</si>
  <si>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</si>
  <si>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</si>
  <si>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</si>
  <si>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</si>
  <si>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</si>
  <si>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</si>
  <si>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</si>
  <si>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</si>
  <si>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</si>
  <si>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</si>
  <si>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</si>
  <si>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</si>
  <si>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</si>
  <si>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</si>
  <si>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</si>
  <si>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</si>
  <si>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</si>
  <si>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</si>
  <si>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</si>
  <si>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</si>
  <si>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</si>
  <si>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</si>
  <si>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</si>
  <si>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</si>
  <si>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</si>
  <si>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</si>
  <si>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</si>
  <si>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</si>
  <si>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</si>
  <si>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</si>
  <si>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</si>
  <si>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</si>
  <si>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</si>
  <si>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</si>
  <si>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</si>
  <si>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</si>
  <si>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</si>
  <si>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</si>
  <si>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</si>
  <si>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</si>
  <si>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</si>
  <si>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</si>
  <si>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</si>
  <si>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</si>
  <si>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</si>
  <si>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</si>
  <si>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</si>
  <si>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</si>
  <si>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</si>
  <si>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</si>
  <si>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</si>
  <si>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</si>
  <si>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</si>
  <si>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</si>
  <si>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</si>
  <si>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</si>
  <si>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</si>
  <si>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</si>
  <si>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</si>
  <si>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</si>
  <si>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</si>
  <si>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</si>
  <si>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</si>
  <si>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</si>
  <si>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</si>
  <si>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</si>
  <si>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</si>
  <si>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</si>
  <si>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</si>
  <si>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</si>
  <si>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</si>
  <si>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</si>
  <si>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</si>
  <si>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</si>
  <si>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</si>
  <si>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</si>
  <si>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</si>
  <si>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</si>
  <si>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</si>
  <si>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</si>
  <si>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</si>
  <si>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</si>
  <si>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</si>
  <si>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</si>
  <si>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</si>
  <si>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</si>
  <si>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</si>
  <si>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</si>
  <si>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</si>
  <si>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</si>
  <si>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</si>
  <si>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</si>
  <si>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</si>
  <si>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</si>
  <si>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</si>
  <si>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</si>
  <si>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</si>
  <si>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</si>
  <si>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</si>
  <si>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</si>
  <si>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</si>
  <si>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</si>
  <si>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</si>
  <si>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</si>
  <si>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</si>
  <si>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</si>
  <si>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</si>
  <si>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</si>
  <si>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</si>
  <si>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</si>
  <si>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</si>
  <si>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</si>
  <si>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</si>
  <si>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</si>
  <si>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</si>
  <si>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</si>
  <si>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</si>
  <si>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</si>
  <si>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</si>
  <si>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</si>
  <si>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</si>
  <si>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</si>
  <si>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</si>
  <si>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</si>
  <si>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</si>
  <si>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</si>
  <si>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</si>
  <si>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</si>
  <si>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</si>
  <si>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</si>
  <si>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</si>
  <si>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</si>
  <si>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</si>
  <si>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</si>
  <si>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</si>
  <si>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</si>
  <si>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</si>
  <si>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</si>
  <si>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</si>
  <si>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</si>
  <si>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</si>
  <si>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</si>
  <si>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</si>
  <si>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</si>
  <si>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</si>
  <si>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</si>
  <si>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</si>
  <si>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</si>
  <si>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</si>
  <si>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</si>
  <si>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</si>
  <si>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</si>
  <si>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</si>
  <si>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</si>
  <si>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</si>
  <si>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</si>
  <si>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</si>
  <si>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</si>
  <si>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</si>
  <si>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</si>
  <si>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</si>
  <si>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</si>
  <si>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</si>
  <si>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</si>
  <si>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</si>
  <si>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</si>
  <si>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</si>
  <si>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</si>
  <si>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</si>
  <si>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</si>
  <si>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</si>
  <si>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</si>
  <si>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</si>
  <si>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</si>
  <si>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</si>
  <si>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</si>
  <si>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</si>
  <si>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</si>
  <si>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</si>
  <si>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</si>
  <si>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</si>
  <si>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</si>
  <si>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</si>
  <si>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</si>
  <si>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</si>
  <si>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</si>
  <si>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</si>
  <si>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</si>
  <si>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</si>
  <si>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</si>
  <si>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</si>
  <si>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</si>
  <si>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</si>
  <si>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</si>
  <si>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</si>
  <si>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</si>
  <si>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</si>
  <si>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</si>
  <si>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</si>
  <si>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</si>
  <si>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</si>
  <si>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</si>
  <si>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</si>
  <si>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</si>
  <si>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</si>
  <si>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</si>
  <si>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</si>
  <si>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</si>
  <si>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</si>
  <si>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</si>
  <si>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</si>
  <si>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</si>
  <si>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</si>
  <si>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</si>
  <si>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</si>
  <si>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</si>
  <si>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</si>
  <si>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</si>
  <si>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</si>
  <si>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</si>
  <si>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</si>
  <si>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</si>
  <si>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</si>
  <si>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</si>
  <si>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</si>
  <si>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</si>
  <si>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</si>
  <si>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</si>
  <si>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</si>
  <si>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</si>
  <si>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</si>
  <si>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</si>
  <si>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</si>
  <si>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</si>
  <si>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</si>
  <si>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</si>
  <si>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</si>
  <si>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</si>
  <si>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</si>
  <si>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</si>
  <si>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</si>
  <si>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</si>
  <si>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</si>
  <si>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</si>
  <si>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</si>
  <si>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</si>
  <si>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</si>
  <si>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</si>
  <si>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</si>
  <si>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</si>
  <si>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</si>
  <si>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</si>
  <si>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</si>
  <si>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</si>
  <si>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</si>
  <si>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</si>
  <si>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</si>
  <si>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</si>
  <si>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</si>
  <si>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</si>
  <si>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</si>
  <si>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</si>
  <si>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</si>
  <si>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</si>
  <si>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</si>
  <si>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</si>
  <si>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</si>
  <si>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</si>
  <si>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</si>
  <si>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</si>
  <si>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</si>
  <si>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</si>
  <si>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</si>
  <si>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</si>
  <si>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</si>
  <si>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</si>
  <si>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</si>
  <si>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</si>
  <si>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</si>
  <si>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</si>
  <si>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</si>
  <si>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</si>
  <si>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</si>
  <si>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</si>
  <si>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</si>
  <si>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</si>
  <si>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</si>
  <si>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</si>
  <si>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</si>
  <si>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</si>
  <si>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</si>
  <si>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</si>
  <si>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</si>
  <si>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</si>
  <si>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</si>
  <si>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</si>
  <si>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</si>
  <si>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</si>
  <si>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</si>
  <si>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</si>
  <si>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</si>
  <si>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</si>
  <si>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</si>
  <si>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</si>
  <si>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</si>
  <si>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</si>
  <si>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</si>
  <si>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</si>
  <si>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</si>
  <si>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</si>
  <si>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</si>
  <si>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</si>
  <si>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</si>
  <si>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</si>
  <si>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</si>
  <si>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</si>
  <si>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</si>
  <si>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</si>
  <si>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</si>
  <si>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</si>
  <si>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</si>
  <si>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</si>
  <si>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</si>
  <si>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</si>
  <si>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</si>
  <si>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</si>
  <si>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</si>
  <si>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</si>
  <si>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</si>
  <si>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</si>
  <si>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</si>
  <si>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</si>
  <si>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</si>
  <si>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</si>
  <si>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</si>
  <si>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</si>
  <si>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</si>
  <si>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</si>
  <si>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</si>
  <si>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</si>
  <si>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</si>
  <si>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</si>
  <si>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</si>
  <si>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</si>
  <si>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</si>
  <si>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</si>
  <si>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</si>
  <si>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</si>
  <si>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</si>
  <si>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</si>
  <si>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</si>
  <si>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</si>
  <si>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</si>
  <si>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</si>
  <si>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</si>
  <si>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</si>
  <si>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</si>
  <si>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</si>
  <si>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</si>
  <si>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</si>
  <si>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</si>
  <si>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</si>
  <si>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</si>
  <si>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</si>
  <si>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</si>
  <si>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</si>
  <si>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</si>
  <si>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</si>
  <si>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</si>
  <si>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</si>
  <si>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</si>
  <si>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</si>
  <si>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</si>
  <si>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</si>
  <si>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</si>
  <si>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</si>
  <si>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</si>
  <si>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</si>
  <si>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</si>
  <si>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</si>
  <si>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</si>
  <si>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</si>
  <si>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</si>
  <si>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</si>
  <si>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</si>
  <si>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</si>
  <si>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</si>
  <si>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</si>
  <si>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</si>
  <si>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</si>
  <si>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</si>
  <si>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</si>
  <si>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</si>
  <si>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</si>
  <si>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</si>
  <si>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</si>
  <si>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</si>
  <si>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</si>
  <si>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</si>
  <si>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</si>
  <si>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</si>
  <si>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</si>
  <si>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</si>
  <si>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</si>
  <si>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</si>
  <si>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</si>
  <si>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</si>
  <si>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</si>
  <si>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</si>
  <si>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</si>
  <si>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</si>
  <si>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</si>
  <si>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</si>
  <si>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</si>
  <si>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</si>
  <si>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</si>
  <si>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</si>
  <si>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</si>
  <si>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</si>
  <si>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</si>
  <si>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</si>
  <si>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</si>
  <si>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</si>
  <si>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</si>
  <si>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</si>
  <si>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</si>
  <si>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</si>
  <si>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</si>
  <si>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</si>
  <si>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</si>
  <si>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</si>
  <si>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</si>
  <si>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</si>
  <si>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</si>
  <si>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</si>
  <si>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</si>
  <si>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</si>
  <si>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</si>
  <si>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</si>
  <si>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</si>
  <si>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</si>
  <si>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</si>
  <si>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</si>
  <si>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</si>
  <si>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</si>
  <si>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</si>
  <si>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</si>
  <si>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</si>
  <si>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</si>
  <si>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</si>
  <si>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</si>
  <si>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</si>
  <si>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</si>
  <si>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</si>
  <si>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</si>
  <si>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</si>
  <si>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</si>
  <si>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</si>
  <si>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</si>
  <si>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</si>
  <si>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</si>
  <si>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</si>
  <si>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</si>
  <si>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</si>
  <si>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</si>
  <si>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</si>
  <si>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</si>
  <si>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</si>
  <si>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</si>
  <si>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</si>
  <si>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</si>
  <si>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</si>
  <si>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</si>
  <si>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</si>
  <si>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</si>
  <si>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</si>
  <si>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</si>
  <si>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</si>
  <si>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</si>
  <si>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</si>
  <si>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</si>
  <si>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</si>
  <si>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</si>
  <si>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</si>
  <si>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</si>
  <si>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</si>
  <si>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</si>
  <si>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</si>
  <si>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</si>
  <si>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</si>
  <si>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</si>
  <si>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</si>
  <si>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</si>
  <si>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</si>
  <si>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</si>
  <si>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</si>
  <si>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</si>
  <si>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</si>
  <si>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</si>
  <si>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</si>
  <si>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</si>
  <si>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</si>
  <si>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</si>
  <si>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</si>
  <si>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</si>
  <si>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</si>
  <si>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</si>
  <si>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</si>
  <si>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</si>
  <si>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</si>
  <si>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</si>
  <si>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</si>
  <si>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</si>
  <si>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</si>
  <si>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</si>
  <si>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</si>
  <si>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</si>
  <si>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</si>
  <si>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</si>
  <si>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</si>
  <si>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</si>
  <si>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</si>
  <si>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</si>
  <si>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</si>
  <si>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</si>
  <si>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</si>
  <si>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</si>
  <si>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</si>
  <si>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</si>
  <si>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</si>
  <si>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</si>
  <si>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</si>
  <si>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</si>
  <si>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</si>
  <si>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</si>
  <si>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</si>
  <si>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</si>
  <si>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</si>
  <si>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</si>
  <si>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</si>
  <si>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</si>
  <si>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</si>
  <si>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</si>
  <si>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</si>
  <si>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</si>
  <si>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</si>
  <si>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</si>
  <si>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</si>
  <si>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</si>
  <si>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</si>
  <si>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</si>
  <si>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</si>
  <si>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</si>
  <si>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</si>
  <si>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</si>
  <si>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</si>
  <si>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</si>
  <si>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</si>
  <si>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</si>
  <si>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</si>
  <si>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</si>
  <si>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</si>
  <si>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</si>
  <si>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</si>
  <si>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</si>
  <si>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</si>
  <si>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</si>
  <si>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</si>
  <si>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</si>
  <si>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</si>
  <si>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</si>
  <si>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</si>
  <si>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</si>
  <si>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</si>
  <si>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</si>
  <si>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</si>
  <si>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</si>
  <si>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</si>
  <si>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</si>
  <si>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</si>
  <si>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</si>
  <si>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</si>
  <si>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</si>
  <si>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</si>
  <si>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</si>
  <si>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</si>
  <si>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</si>
  <si>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</si>
  <si>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</si>
  <si>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</si>
  <si>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</si>
  <si>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</si>
  <si>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</si>
  <si>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</si>
  <si>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</si>
  <si>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</si>
  <si>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</si>
  <si>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</si>
  <si>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</si>
  <si>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</si>
  <si>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</si>
  <si>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</si>
  <si>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</si>
  <si>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</si>
  <si>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</si>
  <si>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</si>
  <si>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</si>
  <si>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</si>
  <si>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</si>
  <si>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</si>
  <si>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</si>
  <si>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</si>
  <si>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</si>
  <si>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</si>
  <si>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</si>
  <si>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</si>
  <si>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</si>
  <si>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</si>
  <si>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</si>
  <si>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</si>
  <si>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</si>
  <si>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</si>
  <si>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</si>
  <si>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</si>
  <si>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</si>
  <si>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</si>
  <si>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</si>
  <si>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</si>
  <si>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</si>
  <si>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</si>
  <si>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</si>
  <si>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</si>
  <si>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</si>
  <si>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</si>
  <si>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</si>
  <si>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</si>
  <si>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</si>
  <si>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</si>
  <si>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</si>
  <si>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</si>
  <si>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</si>
  <si>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</si>
  <si>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</si>
  <si>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</si>
  <si>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</si>
  <si>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</si>
  <si>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</si>
  <si>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</si>
  <si>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</si>
  <si>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</si>
  <si>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</si>
  <si>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</si>
  <si>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</si>
  <si>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</si>
  <si>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</si>
  <si>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</si>
  <si>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</si>
  <si>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</si>
  <si>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</si>
  <si>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</si>
  <si>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</si>
  <si>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</si>
  <si>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</si>
  <si>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</si>
  <si>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</si>
  <si>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</si>
  <si>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</si>
  <si>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</si>
  <si>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</si>
  <si>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</si>
  <si>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</si>
  <si>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</si>
  <si>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</si>
  <si>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</si>
  <si>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</si>
  <si>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</si>
  <si>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</si>
  <si>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</si>
  <si>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</si>
  <si>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</si>
  <si>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</si>
  <si>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</si>
  <si>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</si>
  <si>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</si>
  <si>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</si>
  <si>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</si>
  <si>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</si>
  <si>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</si>
  <si>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</si>
  <si>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</si>
  <si>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</si>
  <si>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</si>
  <si>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</si>
  <si>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</si>
  <si>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</si>
  <si>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</si>
  <si>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</si>
  <si>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</si>
  <si>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</si>
  <si>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</si>
  <si>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</si>
  <si>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</si>
  <si>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</si>
  <si>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</si>
  <si>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</si>
  <si>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</si>
  <si>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</si>
  <si>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</si>
  <si>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</si>
  <si>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</si>
  <si>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</si>
  <si>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</si>
  <si>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</si>
  <si>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</si>
  <si>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</si>
  <si>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</si>
  <si>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</si>
  <si>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</si>
  <si>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</si>
  <si>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</si>
  <si>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</si>
  <si>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</si>
  <si>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</si>
  <si>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</si>
  <si>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</si>
  <si>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</si>
  <si>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</si>
  <si>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</si>
  <si>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</si>
  <si>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</si>
  <si>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</si>
  <si>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</si>
  <si>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</si>
  <si>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</si>
  <si>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</si>
  <si>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</si>
  <si>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</si>
  <si>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</si>
  <si>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</si>
  <si>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</si>
  <si>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</si>
  <si>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</si>
  <si>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</si>
  <si>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</si>
  <si>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</si>
  <si>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</si>
  <si>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</si>
  <si>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</si>
  <si>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</si>
  <si>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</si>
  <si>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</si>
  <si>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</si>
  <si>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</si>
  <si>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</si>
  <si>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</si>
  <si>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</si>
  <si>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</si>
  <si>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</si>
  <si>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</si>
  <si>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</si>
  <si>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</si>
  <si>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</si>
  <si>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</si>
  <si>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</si>
  <si>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</si>
  <si>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</si>
  <si>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</si>
  <si>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</si>
  <si>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</si>
  <si>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</si>
  <si>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</si>
  <si>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</si>
  <si>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</si>
  <si>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</si>
  <si>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</si>
  <si>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</si>
  <si>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</si>
  <si>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</si>
  <si>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</si>
  <si>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</si>
  <si>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</si>
  <si>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</si>
  <si>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</si>
  <si>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</si>
  <si>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</si>
  <si>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</si>
  <si>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</si>
  <si>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</si>
  <si>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</si>
  <si>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</si>
  <si>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</si>
  <si>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</si>
  <si>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</si>
  <si>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</si>
  <si>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</si>
  <si>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</si>
  <si>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</si>
  <si>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</si>
  <si>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</si>
  <si>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</si>
  <si>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</si>
  <si>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</si>
  <si>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</si>
  <si>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</si>
  <si>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</si>
  <si>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</si>
  <si>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</si>
  <si>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</si>
  <si>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</si>
  <si>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</si>
  <si>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</si>
  <si>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</si>
  <si>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</si>
  <si>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</si>
  <si>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</si>
  <si>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</si>
  <si>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</si>
  <si>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</si>
  <si>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</si>
  <si>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</si>
  <si>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</si>
  <si>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</si>
  <si>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</si>
  <si>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</si>
  <si>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</si>
  <si>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</si>
  <si>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</si>
  <si>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</si>
  <si>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</si>
  <si>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</si>
  <si>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</si>
  <si>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</si>
  <si>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</si>
  <si>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</si>
  <si>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</si>
  <si>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</si>
  <si>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</si>
  <si>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</si>
  <si>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</si>
  <si>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</si>
  <si>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</si>
  <si>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</si>
  <si>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</si>
  <si>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</si>
  <si>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</si>
  <si>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</si>
  <si>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</si>
  <si>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</si>
  <si>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</si>
  <si>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</si>
  <si>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</si>
  <si>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</si>
  <si>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</si>
  <si>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</si>
  <si>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</si>
  <si>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</si>
  <si>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</si>
  <si>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</si>
  <si>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</si>
  <si>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</si>
  <si>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</si>
  <si>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</si>
  <si>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</si>
  <si>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</si>
  <si>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</si>
  <si>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</si>
  <si>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</si>
  <si>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</si>
  <si>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</si>
  <si>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</si>
  <si>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</si>
  <si>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</si>
  <si>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</si>
  <si>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</si>
  <si>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</si>
  <si>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</si>
  <si>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</si>
  <si>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</si>
  <si>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</si>
  <si>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</si>
  <si>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</si>
  <si>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</si>
  <si>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</si>
  <si>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</si>
  <si>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</si>
  <si>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</si>
  <si>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</si>
  <si>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</si>
  <si>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</si>
  <si>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</si>
  <si>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</si>
  <si>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</si>
  <si>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</si>
  <si>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</si>
  <si>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</si>
  <si>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</si>
  <si>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</si>
  <si>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</si>
  <si>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</si>
  <si>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</si>
  <si>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</si>
  <si>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</si>
  <si>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</si>
  <si>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</si>
  <si>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</si>
  <si>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</si>
  <si>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</si>
  <si>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</si>
  <si>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</si>
  <si>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</si>
  <si>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</si>
  <si>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</si>
  <si>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</si>
  <si>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</si>
  <si>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</si>
  <si>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</si>
  <si>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</si>
  <si>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</si>
  <si>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</si>
  <si>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</si>
  <si>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</si>
  <si>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</si>
  <si>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</si>
  <si>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</si>
  <si>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</si>
  <si>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</si>
  <si>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</si>
  <si>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</si>
  <si>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</si>
  <si>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</si>
  <si>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</si>
  <si>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</si>
  <si>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</si>
  <si>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</si>
  <si>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</si>
  <si>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</si>
  <si>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</si>
  <si>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</si>
  <si>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</si>
  <si>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</si>
  <si>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</si>
  <si>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</si>
  <si>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</si>
  <si>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</si>
  <si>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</si>
  <si>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</si>
  <si>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</si>
  <si>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</si>
  <si>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</si>
  <si>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</si>
  <si>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</si>
  <si>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</si>
  <si>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</si>
  <si>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</si>
  <si>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</si>
  <si>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</si>
  <si>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</si>
  <si>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</si>
  <si>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</si>
  <si>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</si>
  <si>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</si>
  <si>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</si>
  <si>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</si>
  <si>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</si>
  <si>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</si>
  <si>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</si>
  <si>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</si>
  <si>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</si>
  <si>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</si>
  <si>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</si>
  <si>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</si>
  <si>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</si>
  <si>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</si>
  <si>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</si>
  <si>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</si>
  <si>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</si>
  <si>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</si>
  <si>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</si>
  <si>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</si>
  <si>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</si>
  <si>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</si>
  <si>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</si>
  <si>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</si>
  <si>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</si>
  <si>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</si>
  <si>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</si>
  <si>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</si>
  <si>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</si>
  <si>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</si>
  <si>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</si>
  <si>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</si>
  <si>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</si>
  <si>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</si>
  <si>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</si>
  <si>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</si>
  <si>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</si>
  <si>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</si>
  <si>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</si>
  <si>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</si>
  <si>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</si>
  <si>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</si>
  <si>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</si>
  <si>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</si>
  <si>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</si>
  <si>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</si>
  <si>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</si>
  <si>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</si>
  <si>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</si>
  <si>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</si>
  <si>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</si>
  <si>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</si>
  <si>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</si>
  <si>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</si>
  <si>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</si>
  <si>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</si>
  <si>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</si>
  <si>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</si>
  <si>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</si>
  <si>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</si>
  <si>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</si>
  <si>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</si>
  <si>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</si>
  <si>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</si>
  <si>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</si>
  <si>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</si>
  <si>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</si>
  <si>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</si>
  <si>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</si>
  <si>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</si>
  <si>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</si>
  <si>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</si>
  <si>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</si>
  <si>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</si>
  <si>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</si>
  <si>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</si>
  <si>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</si>
  <si>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</si>
  <si>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</si>
  <si>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</si>
  <si>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</si>
  <si>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</si>
  <si>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</si>
  <si>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</si>
  <si>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</si>
  <si>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</si>
  <si>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</si>
  <si>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</si>
  <si>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</si>
  <si>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</si>
  <si>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</si>
  <si>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</si>
  <si>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</si>
  <si>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</si>
  <si>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</si>
  <si>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</si>
  <si>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</si>
  <si>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</si>
  <si>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</si>
  <si>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</si>
  <si>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</si>
  <si>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</si>
  <si>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</si>
  <si>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</si>
  <si>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</si>
  <si>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</si>
  <si>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</si>
  <si>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</si>
  <si>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</si>
  <si>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</si>
  <si>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</si>
  <si>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</si>
  <si>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</si>
  <si>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</si>
  <si>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</si>
  <si>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</si>
  <si>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</si>
  <si>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</si>
  <si>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</si>
  <si>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</si>
  <si>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</si>
  <si>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</si>
  <si>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</si>
  <si>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</si>
  <si>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</si>
  <si>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</si>
  <si>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</si>
  <si>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</si>
  <si>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</si>
  <si>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</si>
  <si>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</si>
  <si>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</si>
  <si>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</si>
  <si>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</si>
  <si>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</si>
  <si>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</si>
  <si>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</si>
  <si>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</si>
  <si>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</si>
  <si>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</si>
  <si>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</si>
  <si>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</si>
  <si>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</si>
  <si>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</si>
  <si>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</si>
  <si>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</si>
  <si>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</si>
  <si>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</si>
  <si>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</si>
  <si>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</si>
  <si>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</si>
  <si>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</si>
  <si>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</si>
  <si>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</si>
  <si>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</si>
  <si>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</si>
  <si>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</si>
  <si>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</si>
  <si>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</si>
  <si>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</si>
  <si>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</si>
  <si>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</si>
  <si>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</si>
  <si>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</si>
  <si>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</si>
  <si>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</si>
  <si>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</si>
  <si>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</si>
  <si>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</si>
  <si>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</si>
  <si>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</si>
  <si>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</si>
  <si>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</si>
  <si>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</si>
  <si>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</si>
  <si>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</si>
  <si>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</si>
  <si>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</si>
  <si>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</si>
  <si>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</si>
  <si>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</si>
  <si>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</si>
  <si>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</si>
  <si>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</si>
  <si>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</si>
  <si>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</si>
  <si>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</si>
  <si>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</si>
  <si>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</si>
  <si>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</si>
  <si>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</si>
  <si>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</si>
  <si>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</si>
  <si>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</si>
  <si>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</si>
  <si>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</si>
  <si>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</si>
  <si>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</si>
  <si>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</si>
  <si>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</si>
  <si>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</si>
  <si>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</si>
  <si>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</si>
  <si>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</si>
  <si>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</si>
  <si>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</si>
  <si>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</si>
  <si>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</si>
  <si>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</si>
  <si>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</si>
  <si>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</si>
  <si>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</si>
  <si>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</si>
  <si>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</si>
  <si>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</si>
  <si>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</si>
  <si>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</si>
  <si>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</si>
  <si>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</si>
  <si>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</si>
  <si>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</si>
  <si>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</si>
  <si>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</si>
  <si>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</si>
  <si>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</si>
  <si>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</si>
  <si>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</si>
  <si>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</si>
  <si>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</si>
  <si>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</si>
  <si>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</si>
  <si>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</si>
  <si>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</si>
  <si>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</si>
  <si>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</si>
  <si>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</si>
  <si>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</si>
  <si>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</si>
  <si>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</si>
  <si>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</si>
  <si>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</si>
  <si>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</si>
  <si>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</si>
  <si>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</si>
  <si>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</si>
  <si>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</si>
  <si>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</si>
  <si>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</si>
  <si>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</si>
  <si>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</si>
  <si>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</si>
  <si>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</si>
  <si>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</si>
  <si>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</si>
  <si>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</si>
  <si>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</si>
  <si>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</si>
  <si>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</si>
  <si>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</si>
  <si>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</si>
  <si>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</si>
  <si>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</si>
  <si>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</si>
  <si>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</si>
  <si>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</si>
  <si>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</si>
  <si>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</si>
  <si>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</si>
  <si>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</si>
  <si>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</si>
  <si>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</si>
  <si>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</si>
  <si>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</si>
  <si>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</si>
  <si>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</si>
  <si>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</si>
  <si>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</si>
  <si>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</si>
  <si>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</si>
  <si>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</si>
  <si>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</si>
  <si>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</si>
  <si>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</si>
  <si>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</si>
  <si>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</si>
  <si>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</si>
  <si>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</si>
  <si>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</si>
  <si>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</si>
  <si>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</si>
  <si>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</si>
  <si>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</si>
  <si>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</si>
  <si>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</si>
  <si>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</si>
  <si>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</si>
  <si>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</si>
  <si>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</si>
  <si>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</si>
  <si>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</si>
  <si>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</si>
  <si>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</si>
  <si>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</si>
  <si>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</si>
  <si>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</si>
  <si>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</si>
  <si>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</si>
  <si>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</si>
  <si>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</si>
  <si>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</si>
  <si>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</si>
  <si>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</si>
  <si>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</si>
  <si>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</si>
  <si>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</si>
  <si>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</si>
  <si>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</si>
  <si>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</si>
  <si>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</si>
  <si>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</si>
  <si>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</si>
  <si>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</si>
  <si>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</si>
  <si>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</si>
  <si>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</si>
  <si>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</si>
  <si>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</si>
  <si>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</si>
  <si>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</si>
  <si>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</si>
  <si>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</si>
  <si>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</si>
  <si>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</si>
  <si>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</si>
  <si>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</si>
  <si>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</si>
  <si>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</si>
  <si>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</si>
  <si>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</si>
  <si>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</si>
  <si>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</si>
  <si>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</si>
  <si>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</si>
  <si>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</si>
  <si>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</si>
  <si>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</si>
  <si>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</si>
  <si>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</si>
  <si>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</si>
  <si>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</si>
  <si>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</si>
  <si>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</si>
  <si>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</si>
  <si>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</si>
  <si>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</si>
  <si>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</si>
  <si>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</si>
  <si>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</si>
  <si>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</si>
  <si>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</si>
  <si>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</si>
  <si>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</si>
  <si>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</si>
  <si>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</si>
  <si>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</si>
  <si>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</si>
  <si>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</si>
  <si>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</si>
  <si>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</si>
  <si>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</si>
  <si>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</si>
  <si>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</si>
  <si>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</si>
  <si>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</si>
  <si>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</si>
  <si>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</si>
  <si>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</si>
  <si>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</si>
  <si>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</si>
  <si>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</si>
  <si>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</si>
  <si>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</si>
  <si>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</si>
  <si>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</si>
  <si>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</si>
  <si>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</si>
  <si>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</si>
  <si>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</si>
  <si>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</si>
  <si>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</si>
  <si>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</si>
  <si>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</si>
  <si>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</si>
  <si>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</si>
  <si>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</si>
  <si>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</si>
  <si>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</si>
  <si>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</si>
  <si>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</si>
  <si>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</si>
  <si>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</si>
  <si>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</si>
  <si>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</si>
  <si>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</si>
  <si>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</si>
  <si>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</si>
  <si>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</si>
  <si>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</si>
  <si>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</si>
  <si>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</si>
  <si>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</si>
  <si>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</si>
  <si>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</si>
  <si>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</si>
  <si>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</si>
  <si>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</si>
  <si>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</si>
  <si>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</si>
  <si>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</si>
  <si>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</si>
  <si>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</si>
  <si>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</si>
  <si>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</si>
  <si>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</si>
  <si>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</si>
  <si>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</si>
  <si>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</si>
  <si>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</si>
  <si>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</si>
  <si>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</si>
  <si>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</si>
  <si>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</si>
  <si>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</si>
  <si>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</si>
  <si>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</si>
  <si>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</si>
  <si>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</si>
  <si>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</si>
  <si>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</si>
  <si>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</si>
  <si>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</si>
  <si>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</si>
  <si>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</si>
  <si>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</si>
  <si>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</si>
  <si>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</si>
  <si>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</si>
  <si>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</si>
  <si>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</si>
  <si>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</si>
  <si>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</si>
  <si>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</si>
  <si>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</si>
  <si>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</si>
  <si>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</si>
  <si>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</si>
  <si>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</si>
  <si>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</si>
  <si>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</si>
  <si>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</si>
  <si>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</si>
  <si>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</si>
  <si>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</si>
  <si>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</si>
  <si>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</si>
  <si>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</si>
  <si>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</si>
  <si>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</si>
  <si>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</si>
  <si>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</si>
  <si>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</si>
  <si>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</si>
  <si>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</si>
  <si>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</si>
  <si>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</si>
  <si>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</si>
  <si>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</si>
  <si>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</si>
  <si>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</si>
  <si>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</si>
  <si>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</si>
  <si>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</si>
  <si>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</si>
  <si>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</si>
  <si>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</si>
  <si>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</si>
  <si>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</si>
  <si>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</si>
  <si>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</si>
  <si>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</si>
  <si>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</si>
  <si>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</si>
  <si>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</si>
  <si>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</si>
  <si>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</si>
  <si>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</si>
  <si>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</si>
  <si>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</si>
  <si>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</si>
  <si>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</si>
  <si>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</si>
  <si>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</si>
  <si>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</si>
  <si>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</si>
  <si>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</si>
  <si>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</si>
  <si>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</si>
  <si>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</si>
  <si>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</si>
  <si>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</si>
  <si>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</si>
  <si>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</si>
  <si>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</si>
  <si>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</si>
  <si>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</si>
  <si>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</si>
  <si>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</si>
  <si>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</si>
  <si>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</si>
  <si>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</si>
  <si>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</si>
  <si>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</si>
  <si>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</si>
  <si>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</si>
  <si>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</si>
  <si>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</si>
  <si>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</si>
  <si>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</si>
  <si>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</si>
  <si>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</si>
  <si>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</si>
  <si>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</si>
  <si>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</si>
  <si>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</si>
  <si>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</si>
  <si>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</si>
  <si>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</si>
  <si>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</si>
  <si>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</si>
  <si>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</si>
  <si>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</si>
  <si>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</si>
  <si>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</si>
  <si>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</si>
  <si>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</si>
  <si>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</si>
  <si>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</si>
  <si>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</si>
  <si>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</si>
  <si>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</si>
  <si>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</si>
  <si>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</si>
  <si>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</si>
  <si>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</si>
  <si>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</si>
  <si>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</si>
  <si>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</si>
  <si>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</si>
  <si>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</si>
  <si>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</si>
  <si>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</si>
  <si>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</si>
  <si>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</si>
  <si>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</si>
  <si>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</si>
  <si>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</si>
  <si>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</si>
  <si>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</si>
  <si>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</si>
  <si>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</si>
  <si>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</si>
  <si>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</si>
  <si>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</si>
  <si>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</si>
  <si>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</si>
  <si>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</si>
  <si>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</si>
  <si>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</si>
  <si>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</si>
  <si>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</si>
  <si>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</si>
  <si>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</si>
  <si>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</si>
  <si>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</si>
  <si>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</si>
  <si>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</si>
  <si>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</si>
  <si>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</si>
  <si>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</si>
  <si>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</si>
  <si>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</si>
  <si>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</si>
  <si>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</si>
  <si>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</si>
  <si>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</si>
  <si>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</si>
  <si>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</si>
  <si>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</si>
  <si>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</si>
  <si>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</si>
  <si>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</si>
  <si>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</si>
  <si>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</si>
  <si>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</si>
  <si>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</si>
  <si>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</si>
  <si>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</si>
  <si>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</si>
  <si>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</si>
  <si>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</si>
  <si>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</si>
  <si>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</si>
  <si>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</si>
  <si>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</si>
  <si>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</si>
  <si>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</si>
  <si>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</si>
  <si>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</si>
  <si>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</si>
  <si>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</si>
  <si>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</si>
  <si>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</si>
  <si>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</si>
  <si>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</si>
  <si>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</si>
  <si>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</si>
  <si>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</si>
  <si>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</si>
  <si>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</si>
  <si>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</si>
  <si>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</si>
  <si>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</si>
  <si>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</si>
  <si>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</si>
  <si>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</si>
  <si>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</si>
  <si>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</si>
  <si>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</si>
  <si>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</si>
  <si>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</si>
  <si>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</si>
  <si>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</si>
  <si>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</si>
  <si>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</si>
  <si>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</si>
  <si>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</si>
  <si>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</si>
  <si>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</si>
  <si>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</si>
  <si>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</si>
  <si>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</si>
  <si>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</si>
  <si>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</si>
  <si>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</si>
  <si>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</si>
  <si>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</si>
  <si>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</si>
  <si>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</si>
  <si>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</si>
  <si>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</si>
  <si>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</si>
  <si>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</si>
  <si>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</si>
  <si>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</si>
  <si>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</si>
  <si>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</si>
  <si>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</si>
  <si>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</si>
  <si>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</si>
  <si>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</si>
  <si>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</si>
  <si>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</si>
  <si>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</si>
  <si>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</si>
  <si>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</si>
  <si>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</si>
  <si>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</si>
  <si>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</si>
  <si>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</si>
  <si>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</si>
  <si>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</si>
  <si>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</si>
  <si>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</si>
  <si>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</si>
  <si>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</si>
  <si>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</si>
  <si>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</si>
  <si>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</si>
  <si>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</si>
  <si>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</si>
  <si>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</si>
  <si>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</si>
  <si>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</si>
  <si>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</si>
  <si>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</si>
  <si>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</si>
  <si>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</si>
  <si>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</si>
  <si>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</si>
  <si>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</si>
  <si>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</si>
  <si>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</si>
  <si>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</si>
  <si>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</si>
  <si>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</si>
  <si>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</si>
  <si>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</si>
  <si>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</si>
  <si>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</si>
  <si>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</si>
  <si>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</si>
  <si>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</si>
  <si>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</si>
  <si>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</si>
  <si>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</si>
  <si>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</si>
  <si>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</si>
  <si>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</si>
  <si>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</si>
  <si>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</si>
  <si>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</si>
  <si>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</si>
  <si>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</si>
  <si>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</si>
  <si>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</si>
  <si>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</si>
  <si>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</si>
  <si>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</si>
  <si>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</si>
  <si>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</si>
  <si>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</si>
  <si>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</si>
  <si>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</si>
  <si>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</si>
  <si>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</si>
  <si>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</si>
  <si>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</si>
  <si>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</si>
  <si>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</si>
  <si>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</si>
  <si>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</si>
  <si>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</si>
  <si>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</si>
  <si>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</si>
  <si>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</si>
  <si>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</si>
  <si>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</si>
  <si>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</si>
  <si>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</si>
  <si>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</si>
  <si>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</si>
  <si>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</si>
  <si>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</si>
  <si>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</si>
  <si>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</si>
  <si>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</si>
  <si>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</si>
  <si>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</si>
  <si>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</si>
  <si>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</si>
  <si>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</si>
  <si>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</si>
  <si>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</si>
  <si>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</si>
  <si>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</si>
  <si>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</si>
  <si>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</si>
  <si>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</si>
  <si>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</si>
  <si>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</si>
  <si>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</si>
  <si>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</si>
  <si>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</si>
  <si>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</si>
  <si>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</si>
  <si>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</si>
  <si>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</si>
  <si>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</si>
  <si>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</si>
  <si>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</si>
  <si>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</si>
  <si>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</si>
  <si>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</si>
  <si>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</si>
  <si>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</si>
  <si>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</si>
  <si>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</si>
  <si>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</si>
  <si>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</si>
  <si>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</si>
  <si>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</si>
  <si>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</si>
  <si>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</si>
  <si>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</si>
  <si>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</si>
  <si>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</si>
  <si>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</si>
  <si>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</si>
  <si>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</si>
  <si>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</si>
  <si>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</si>
  <si>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</si>
  <si>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</si>
  <si>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</si>
  <si>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</si>
  <si>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</si>
  <si>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</si>
  <si>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</si>
  <si>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</si>
  <si>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</si>
  <si>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</si>
  <si>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</si>
  <si>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</si>
  <si>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</si>
  <si>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</si>
  <si>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</si>
  <si>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</si>
  <si>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</si>
  <si>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</si>
  <si>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</si>
  <si>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</si>
  <si>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</si>
  <si>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</si>
  <si>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</si>
  <si>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</si>
  <si>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</si>
  <si>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</si>
  <si>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</si>
  <si>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</si>
  <si>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</si>
  <si>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</si>
  <si>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</si>
  <si>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</si>
  <si>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</si>
  <si>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</si>
  <si>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</si>
  <si>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</si>
  <si>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</si>
  <si>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</si>
  <si>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</si>
  <si>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</si>
  <si>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</si>
  <si>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</si>
  <si>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</si>
  <si>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</si>
  <si>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</si>
  <si>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</si>
  <si>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</si>
  <si>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</si>
  <si>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</si>
  <si>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</si>
  <si>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</si>
  <si>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</si>
  <si>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</si>
  <si>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</si>
  <si>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</si>
  <si>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</si>
  <si>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</si>
  <si>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</si>
  <si>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</si>
  <si>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</si>
  <si>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</si>
  <si>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</si>
  <si>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</si>
  <si>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</si>
  <si>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</si>
  <si>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</si>
  <si>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</si>
  <si>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</si>
  <si>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</si>
  <si>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</si>
  <si>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</si>
  <si>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</si>
  <si>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</si>
  <si>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</si>
  <si>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</si>
  <si>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</si>
  <si>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</si>
  <si>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</si>
  <si>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</si>
  <si>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</si>
  <si>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</si>
  <si>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</si>
  <si>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</si>
  <si>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</si>
  <si>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</si>
  <si>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</si>
  <si>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</si>
  <si>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</si>
  <si>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</si>
  <si>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</si>
  <si>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</si>
  <si>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</si>
  <si>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</si>
  <si>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</si>
  <si>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</si>
  <si>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</si>
  <si>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</si>
  <si>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</si>
  <si>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</si>
  <si>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</si>
  <si>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</si>
  <si>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</si>
  <si>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</si>
  <si>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</si>
  <si>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</si>
  <si>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</si>
  <si>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</si>
  <si>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</si>
  <si>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</si>
  <si>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</si>
  <si>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</si>
  <si>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</si>
  <si>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</si>
  <si>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</si>
  <si>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</si>
  <si>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</si>
  <si>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</si>
  <si>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</si>
  <si>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</si>
  <si>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</si>
  <si>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</si>
  <si>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</si>
  <si>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</si>
  <si>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</si>
  <si>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</si>
  <si>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</si>
  <si>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</si>
  <si>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</si>
  <si>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</si>
  <si>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</si>
  <si>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</si>
  <si>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</si>
  <si>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</si>
  <si>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</si>
  <si>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</si>
  <si>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</si>
  <si>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</si>
  <si>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</si>
  <si>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</si>
  <si>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</si>
  <si>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</si>
  <si>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</si>
  <si>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</si>
  <si>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</si>
  <si>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</si>
  <si>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</si>
  <si>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</si>
  <si>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</si>
  <si>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</si>
  <si>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</si>
  <si>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</si>
  <si>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</si>
  <si>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</si>
  <si>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</si>
  <si>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</si>
  <si>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</si>
  <si>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</si>
  <si>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</si>
  <si>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</si>
  <si>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</si>
  <si>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</si>
  <si>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</si>
  <si>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</si>
  <si>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</si>
  <si>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</si>
  <si>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</si>
  <si>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</si>
  <si>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</si>
  <si>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</si>
  <si>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</si>
  <si>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</si>
  <si>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</si>
  <si>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</si>
  <si>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</si>
  <si>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</si>
  <si>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</si>
  <si>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</si>
  <si>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</si>
  <si>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</si>
  <si>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</si>
  <si>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</si>
  <si>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</si>
  <si>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</si>
  <si>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</si>
  <si>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</si>
  <si>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</si>
  <si>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</si>
  <si>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</si>
  <si>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</si>
  <si>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</si>
  <si>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</si>
  <si>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</si>
  <si>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</si>
  <si>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</si>
  <si>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</si>
  <si>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</si>
  <si>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</si>
  <si>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</si>
  <si>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</si>
  <si>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</si>
  <si>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</si>
  <si>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</si>
  <si>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</si>
  <si>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</si>
  <si>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</si>
  <si>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</si>
  <si>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</si>
  <si>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</si>
  <si>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</si>
  <si>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</si>
  <si>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</si>
  <si>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</si>
  <si>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</si>
  <si>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</si>
  <si>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</si>
  <si>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</si>
  <si>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</si>
  <si>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</si>
  <si>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</si>
  <si>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</si>
  <si>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</si>
  <si>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</si>
  <si>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</si>
  <si>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</si>
  <si>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</si>
  <si>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</si>
  <si>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</si>
  <si>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</si>
  <si>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</si>
  <si>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</si>
  <si>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</si>
  <si>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</si>
  <si>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</si>
  <si>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</si>
  <si>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</si>
  <si>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</si>
  <si>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</si>
  <si>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</si>
  <si>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</si>
  <si>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</si>
  <si>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</si>
  <si>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</si>
  <si>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</si>
  <si>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</si>
  <si>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</si>
  <si>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</si>
  <si>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</si>
  <si>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</si>
  <si>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</si>
  <si>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</si>
  <si>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</si>
  <si>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</si>
  <si>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</si>
  <si>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</si>
  <si>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</si>
  <si>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</si>
  <si>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</si>
  <si>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</si>
  <si>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</si>
  <si>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</si>
  <si>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</si>
  <si>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</si>
  <si>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</si>
  <si>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</si>
  <si>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</si>
  <si>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</si>
  <si>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</si>
  <si>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</si>
  <si>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</si>
  <si>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</si>
  <si>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</si>
  <si>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</si>
  <si>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</si>
  <si>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</si>
  <si>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</si>
  <si>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</si>
  <si>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</si>
  <si>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</si>
  <si>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</si>
  <si>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</si>
  <si>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</si>
  <si>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</si>
  <si>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</si>
  <si>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</si>
  <si>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</si>
  <si>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</si>
  <si>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</si>
  <si>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</si>
  <si>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</si>
  <si>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</si>
  <si>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</si>
  <si>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</si>
  <si>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</si>
  <si>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</si>
  <si>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</si>
  <si>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</si>
  <si>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</si>
  <si>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</si>
  <si>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</si>
  <si>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</si>
  <si>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</si>
  <si>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</si>
  <si>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</si>
  <si>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</si>
  <si>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</si>
  <si>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</si>
  <si>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</si>
  <si>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</si>
  <si>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</si>
  <si>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</si>
  <si>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</si>
  <si>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</si>
  <si>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</si>
  <si>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</si>
  <si>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</si>
  <si>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</si>
  <si>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</si>
  <si>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</si>
  <si>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</si>
  <si>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</si>
  <si>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</si>
  <si>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</si>
  <si>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</si>
  <si>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</si>
  <si>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</si>
  <si>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</si>
  <si>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</si>
  <si>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</si>
  <si>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</si>
  <si>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</si>
  <si>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</si>
  <si>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</si>
  <si>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</si>
  <si>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</si>
  <si>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</si>
  <si>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</si>
  <si>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</si>
  <si>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</si>
  <si>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</si>
  <si>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</si>
  <si>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</si>
  <si>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</si>
  <si>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</si>
  <si>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</si>
  <si>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</si>
  <si>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</si>
  <si>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</si>
  <si>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</si>
  <si>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</si>
  <si>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</si>
  <si>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</si>
  <si>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</si>
  <si>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</si>
  <si>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</si>
  <si>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</si>
  <si>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</si>
  <si>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</si>
  <si>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</si>
  <si>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</si>
  <si>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</si>
  <si>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</si>
  <si>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</si>
  <si>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</si>
  <si>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</si>
  <si>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</si>
  <si>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</si>
  <si>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</si>
  <si>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</si>
  <si>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</si>
  <si>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</si>
  <si>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</si>
  <si>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</si>
  <si>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</si>
  <si>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</si>
  <si>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</si>
  <si>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</si>
  <si>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</si>
  <si>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</si>
  <si>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</si>
  <si>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</si>
  <si>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</si>
  <si>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</si>
  <si>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</si>
  <si>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</si>
  <si>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</si>
  <si>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</si>
  <si>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</si>
  <si>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</si>
  <si>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</si>
  <si>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</si>
  <si>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</si>
  <si>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</si>
  <si>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</si>
  <si>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</si>
  <si>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</si>
  <si>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</si>
  <si>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</si>
  <si>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</si>
  <si>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</si>
  <si>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</si>
  <si>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</si>
  <si>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</si>
  <si>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</si>
  <si>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</si>
  <si>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</si>
  <si>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</si>
  <si>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</si>
  <si>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</si>
  <si>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</si>
  <si>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</si>
  <si>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</si>
  <si>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</si>
  <si>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</si>
  <si>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</si>
  <si>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</si>
  <si>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</si>
  <si>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</si>
  <si>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</si>
  <si>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</si>
  <si>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</si>
  <si>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</si>
  <si>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</si>
  <si>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</si>
  <si>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</si>
  <si>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</si>
  <si>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</si>
  <si>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</si>
  <si>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</si>
  <si>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</si>
  <si>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</si>
  <si>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</si>
  <si>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</si>
  <si>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</si>
  <si>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</si>
  <si>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</si>
  <si>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</si>
  <si>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</si>
  <si>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</si>
  <si>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</si>
  <si>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</si>
  <si>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</si>
  <si>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</si>
  <si>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</si>
  <si>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</si>
  <si>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</si>
  <si>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</si>
  <si>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</si>
  <si>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</si>
  <si>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</si>
  <si>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</si>
  <si>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</si>
  <si>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</si>
  <si>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</si>
  <si>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</si>
  <si>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</si>
  <si>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</si>
  <si>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</si>
  <si>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</si>
  <si>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</si>
  <si>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</si>
  <si>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</si>
  <si>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</si>
  <si>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</si>
  <si>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</si>
  <si>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</si>
  <si>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</si>
  <si>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</si>
  <si>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</si>
  <si>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</si>
  <si>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</si>
  <si>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</si>
  <si>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</si>
  <si>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</si>
  <si>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</si>
  <si>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</si>
  <si>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</si>
  <si>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</si>
  <si>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</si>
  <si>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</si>
  <si>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</si>
  <si>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</si>
  <si>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</si>
  <si>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</si>
  <si>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</si>
  <si>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</si>
  <si>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</si>
  <si>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</si>
  <si>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</si>
  <si>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</si>
  <si>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</si>
  <si>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</si>
  <si>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</si>
  <si>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</si>
  <si>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</si>
  <si>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</si>
  <si>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</si>
  <si>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</si>
  <si>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</si>
  <si>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</si>
  <si>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</si>
  <si>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</si>
  <si>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</si>
  <si>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</si>
  <si>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</si>
  <si>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</si>
  <si>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</si>
  <si>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</si>
  <si>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</si>
  <si>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</si>
  <si>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</si>
  <si>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</si>
  <si>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</si>
  <si>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</si>
  <si>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</si>
  <si>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</si>
  <si>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</si>
  <si>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</si>
  <si>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</si>
  <si>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</si>
  <si>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</si>
  <si>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</si>
  <si>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</si>
  <si>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</si>
  <si>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</si>
  <si>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</si>
  <si>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</si>
  <si>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</si>
  <si>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</si>
  <si>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</si>
  <si>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</si>
  <si>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</si>
  <si>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</si>
  <si>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</si>
  <si>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</si>
  <si>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</si>
  <si>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</si>
  <si>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</si>
  <si>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</si>
  <si>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</si>
  <si>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</si>
  <si>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</si>
  <si>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</si>
  <si>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</si>
  <si>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</si>
  <si>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</si>
  <si>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</si>
  <si>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</si>
  <si>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</si>
  <si>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</si>
  <si>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</si>
  <si>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</si>
  <si>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</si>
  <si>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</si>
  <si>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</si>
  <si>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</si>
  <si>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</si>
  <si>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</si>
  <si>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</si>
  <si>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</si>
  <si>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</si>
  <si>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</si>
  <si>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</si>
  <si>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</si>
  <si>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</si>
  <si>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</si>
  <si>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</si>
  <si>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</si>
  <si>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</si>
  <si>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</si>
  <si>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</si>
  <si>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</si>
  <si>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</si>
  <si>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</si>
  <si>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</si>
  <si>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</si>
  <si>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</si>
  <si>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</si>
  <si>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</si>
  <si>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</si>
  <si>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</si>
  <si>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</si>
  <si>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</si>
  <si>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</si>
  <si>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</si>
  <si>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</si>
  <si>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</si>
  <si>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</si>
  <si>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</si>
  <si>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</si>
  <si>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</si>
  <si>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</si>
  <si>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</si>
  <si>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</si>
  <si>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</si>
  <si>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</si>
  <si>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</si>
  <si>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</si>
  <si>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</si>
  <si>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</si>
  <si>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</si>
  <si>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</si>
  <si>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</si>
  <si>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</si>
  <si>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</si>
  <si>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</si>
  <si>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</si>
  <si>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</si>
  <si>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</si>
  <si>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</si>
  <si>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</si>
  <si>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</si>
  <si>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</si>
  <si>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</si>
  <si>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</si>
  <si>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</si>
  <si>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</si>
  <si>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</si>
  <si>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</si>
  <si>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</si>
  <si>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</si>
  <si>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</si>
  <si>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</si>
  <si>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</si>
  <si>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</si>
  <si>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</si>
  <si>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</si>
  <si>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</si>
  <si>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</si>
  <si>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</si>
  <si>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</si>
  <si>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</si>
  <si>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</si>
  <si>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</si>
  <si>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</si>
  <si>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</si>
  <si>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</si>
  <si>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</si>
  <si>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</si>
  <si>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</si>
  <si>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</si>
  <si>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</si>
  <si>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</si>
  <si>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</si>
  <si>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</si>
  <si>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</si>
  <si>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</si>
  <si>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</si>
  <si>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</si>
  <si>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</si>
  <si>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</si>
  <si>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</si>
  <si>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</si>
  <si>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</si>
  <si>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</si>
  <si>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</si>
  <si>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</si>
  <si>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</si>
  <si>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</si>
  <si>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</si>
  <si>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</si>
  <si>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</si>
  <si>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</si>
  <si>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</si>
  <si>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</si>
  <si>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</si>
  <si>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</si>
  <si>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</si>
  <si>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</si>
  <si>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</si>
  <si>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</si>
  <si>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</si>
  <si>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</si>
  <si>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</si>
  <si>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</si>
  <si>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</si>
  <si>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</si>
  <si>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</si>
  <si>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</si>
  <si>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</si>
  <si>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</si>
  <si>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</si>
  <si>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</si>
  <si>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</si>
  <si>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</si>
  <si>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</si>
  <si>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</si>
  <si>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</si>
  <si>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</si>
  <si>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</si>
  <si>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</si>
  <si>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</si>
  <si>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</si>
  <si>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</si>
  <si>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</si>
  <si>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</si>
  <si>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</si>
  <si>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</si>
  <si>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</si>
  <si>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</si>
  <si>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</si>
  <si>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</si>
  <si>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</si>
  <si>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</si>
  <si>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</si>
  <si>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</si>
  <si>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</si>
  <si>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</si>
  <si>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</si>
  <si>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</si>
  <si>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</si>
  <si>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</si>
  <si>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</si>
  <si>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</si>
  <si>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</si>
  <si>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</si>
  <si>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</si>
  <si>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</si>
  <si>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</si>
  <si>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</si>
  <si>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</si>
  <si>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</si>
  <si>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</si>
  <si>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</si>
  <si>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</si>
  <si>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</si>
  <si>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</si>
  <si>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</si>
  <si>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</si>
  <si>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</si>
  <si>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</si>
  <si>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</si>
  <si>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</si>
  <si>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</si>
  <si>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</si>
  <si>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</si>
  <si>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</si>
  <si>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</si>
  <si>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</si>
  <si>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</si>
  <si>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</si>
  <si>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</si>
  <si>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</si>
  <si>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</si>
  <si>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</si>
  <si>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</si>
  <si>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</si>
  <si>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</si>
  <si>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</si>
  <si>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</si>
  <si>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</si>
  <si>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</si>
  <si>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</si>
  <si>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</si>
  <si>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</si>
  <si>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</si>
  <si>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</si>
  <si>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</si>
  <si>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</si>
  <si>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</si>
  <si>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</si>
  <si>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</si>
  <si>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</si>
  <si>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</si>
  <si>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</si>
  <si>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</si>
  <si>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</si>
  <si>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</si>
  <si>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</si>
  <si>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</si>
  <si>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</si>
  <si>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</si>
  <si>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</si>
  <si>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</si>
  <si>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</si>
  <si>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</si>
  <si>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</si>
  <si>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</si>
  <si>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</si>
  <si>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</si>
  <si>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</si>
  <si>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</si>
  <si>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</si>
  <si>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</si>
  <si>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</si>
  <si>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</si>
  <si>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</si>
  <si>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</si>
  <si>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</si>
  <si>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</si>
  <si>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</si>
  <si>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</si>
  <si>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</si>
  <si>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</si>
  <si>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</si>
  <si>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</si>
  <si>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</si>
  <si>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</si>
  <si>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</si>
  <si>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</si>
  <si>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</si>
  <si>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</si>
  <si>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</si>
  <si>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</si>
  <si>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</si>
  <si>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</si>
  <si>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</si>
  <si>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</si>
  <si>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</si>
  <si>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</si>
  <si>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</si>
  <si>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</si>
  <si>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</si>
  <si>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</si>
  <si>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</si>
  <si>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</si>
  <si>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</si>
  <si>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</si>
  <si>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</si>
  <si>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</si>
  <si>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</si>
  <si>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</si>
  <si>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</si>
  <si>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</si>
  <si>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</si>
  <si>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</si>
  <si>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</si>
  <si>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</si>
  <si>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</si>
  <si>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</si>
  <si>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</si>
  <si>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</si>
  <si>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</si>
  <si>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</si>
  <si>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</si>
  <si>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</si>
  <si>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</si>
  <si>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</si>
  <si>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</si>
  <si>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</si>
  <si>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</si>
  <si>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</si>
  <si>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</si>
  <si>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</si>
  <si>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</si>
  <si>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</si>
  <si>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</si>
  <si>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</si>
  <si>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</si>
  <si>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</si>
  <si>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</si>
  <si>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</si>
  <si>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</si>
  <si>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</si>
  <si>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</si>
  <si>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</si>
  <si>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</si>
  <si>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</si>
  <si>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</si>
  <si>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</si>
  <si>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</si>
  <si>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</si>
  <si>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</si>
  <si>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</si>
  <si>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</si>
  <si>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</si>
  <si>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</si>
  <si>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</si>
  <si>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</si>
  <si>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</si>
  <si>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</si>
  <si>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</si>
  <si>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</si>
  <si>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</si>
  <si>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</si>
  <si>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</si>
  <si>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</si>
  <si>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</si>
  <si>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</si>
  <si>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</si>
  <si>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</si>
  <si>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</si>
  <si>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</si>
  <si>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</si>
  <si>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</si>
  <si>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</si>
  <si>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</si>
  <si>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</si>
  <si>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</si>
  <si>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</si>
  <si>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</si>
  <si>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</si>
  <si>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</si>
  <si>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</si>
  <si>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</si>
  <si>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</si>
  <si>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</si>
  <si>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</si>
  <si>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</si>
  <si>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</si>
  <si>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</si>
  <si>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</si>
  <si>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</si>
  <si>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</si>
  <si>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</si>
  <si>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</si>
  <si>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</si>
  <si>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</si>
  <si>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</si>
  <si>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</si>
  <si>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</si>
  <si>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</si>
  <si>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</si>
  <si>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</si>
  <si>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</si>
  <si>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</si>
  <si>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</si>
  <si>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</si>
  <si>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</si>
  <si>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</si>
  <si>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</si>
  <si>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</si>
  <si>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</si>
  <si>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</si>
  <si>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</si>
  <si>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</si>
  <si>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</si>
  <si>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</si>
  <si>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</si>
  <si>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</si>
  <si>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</si>
  <si>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</si>
  <si>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</si>
  <si>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</si>
  <si>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</si>
  <si>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</si>
  <si>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</si>
  <si>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</si>
  <si>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</si>
  <si>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</si>
  <si>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</si>
  <si>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</si>
  <si>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</si>
  <si>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</si>
  <si>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</si>
  <si>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</si>
  <si>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</si>
  <si>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</si>
  <si>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</si>
  <si>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</si>
  <si>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</si>
  <si>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</si>
  <si>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</si>
  <si>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</si>
  <si>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</si>
  <si>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</si>
  <si>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</si>
  <si>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</si>
  <si>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</si>
  <si>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</si>
  <si>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</si>
  <si>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</si>
  <si>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</si>
  <si>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</si>
  <si>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</si>
  <si>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</si>
  <si>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</si>
  <si>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</si>
  <si>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</si>
  <si>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</si>
  <si>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</si>
  <si>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</si>
  <si>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</si>
  <si>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</si>
  <si>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</si>
  <si>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</si>
  <si>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</si>
  <si>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</si>
  <si>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</si>
  <si>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</si>
  <si>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</si>
  <si>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</si>
  <si>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</si>
  <si>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</si>
  <si>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</si>
  <si>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</si>
  <si>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</si>
  <si>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</si>
  <si>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</si>
  <si>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</si>
  <si>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</si>
  <si>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</si>
  <si>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</si>
  <si>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</si>
  <si>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</si>
  <si>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</si>
  <si>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</si>
  <si>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</si>
  <si>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</si>
  <si>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</si>
  <si>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</si>
  <si>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</si>
  <si>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</si>
  <si>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</si>
  <si>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</si>
  <si>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</si>
  <si>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</si>
  <si>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</si>
  <si>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</si>
  <si>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</si>
  <si>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</si>
  <si>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</si>
  <si>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</si>
  <si>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</si>
  <si>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</si>
  <si>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</si>
  <si>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</si>
  <si>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</si>
  <si>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</si>
  <si>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</si>
  <si>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</si>
  <si>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</si>
  <si>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</si>
  <si>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</si>
  <si>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</si>
  <si>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</si>
  <si>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</si>
  <si>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</si>
  <si>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</si>
  <si>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</si>
  <si>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</si>
  <si>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</si>
  <si>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</si>
  <si>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</si>
  <si>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</si>
  <si>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</si>
  <si>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</si>
  <si>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</si>
  <si>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</si>
  <si>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</si>
  <si>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</si>
  <si>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</si>
  <si>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</si>
  <si>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</si>
  <si>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</si>
  <si>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</si>
  <si>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</si>
  <si>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</si>
  <si>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</si>
  <si>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</si>
  <si>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</si>
  <si>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</si>
  <si>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</si>
  <si>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</si>
  <si>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</si>
  <si>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</si>
  <si>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</si>
  <si>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</si>
  <si>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</si>
  <si>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</si>
  <si>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</si>
  <si>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</si>
  <si>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</si>
  <si>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</si>
  <si>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</si>
  <si>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</si>
  <si>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</si>
  <si>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</si>
  <si>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</si>
  <si>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</si>
  <si>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</si>
  <si>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</si>
  <si>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</si>
  <si>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</si>
  <si>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</si>
  <si>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</si>
  <si>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</si>
  <si>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</si>
  <si>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</si>
  <si>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</si>
  <si>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</si>
  <si>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</si>
  <si>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</si>
  <si>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</si>
  <si>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</si>
  <si>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</si>
  <si>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</si>
  <si>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</si>
  <si>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</si>
  <si>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</si>
  <si>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</si>
  <si>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</si>
  <si>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</si>
  <si>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</si>
  <si>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</si>
  <si>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</si>
  <si>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</si>
  <si>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</si>
  <si>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</si>
  <si>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</si>
  <si>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</si>
  <si>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</si>
  <si>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</si>
  <si>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</si>
  <si>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</si>
  <si>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</si>
  <si>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</si>
  <si>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</si>
  <si>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</si>
  <si>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</si>
  <si>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</si>
  <si>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</si>
  <si>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</si>
  <si>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</si>
  <si>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</si>
  <si>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</si>
  <si>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</si>
  <si>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</si>
  <si>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</si>
  <si>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</si>
  <si>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</si>
  <si>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</si>
  <si>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</si>
  <si>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</si>
  <si>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</si>
  <si>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</si>
  <si>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</si>
  <si>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</si>
  <si>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</si>
  <si>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</si>
  <si>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</si>
  <si>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</si>
  <si>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</si>
  <si>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</si>
  <si>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</si>
  <si>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</si>
  <si>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</si>
  <si>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</si>
  <si>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</si>
  <si>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</si>
  <si>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</si>
  <si>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</si>
  <si>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</si>
  <si>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</si>
  <si>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</si>
  <si>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</si>
  <si>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</si>
  <si>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</si>
  <si>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</si>
  <si>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</si>
  <si>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</si>
  <si>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</si>
  <si>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</si>
  <si>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</si>
  <si>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</si>
  <si>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</si>
  <si>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</si>
  <si>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</si>
  <si>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</si>
  <si>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</si>
  <si>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</si>
  <si>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</si>
  <si>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</si>
  <si>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</si>
  <si>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</si>
  <si>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</si>
  <si>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</si>
  <si>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</si>
  <si>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</si>
  <si>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</si>
  <si>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</si>
  <si>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</si>
  <si>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</si>
  <si>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</si>
  <si>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</si>
  <si>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</si>
  <si>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</si>
  <si>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</si>
  <si>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</si>
  <si>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</si>
  <si>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</si>
  <si>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</si>
  <si>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</si>
  <si>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</si>
  <si>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</si>
  <si>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</si>
  <si>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</si>
  <si>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</si>
  <si>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</si>
  <si>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</si>
  <si>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</si>
  <si>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</si>
  <si>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</si>
  <si>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</si>
  <si>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</si>
  <si>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</si>
  <si>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</si>
  <si>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</si>
  <si>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</si>
  <si>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</si>
  <si>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</si>
  <si>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</si>
  <si>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</si>
  <si>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</si>
  <si>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</si>
  <si>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</si>
  <si>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</si>
  <si>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</si>
  <si>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</si>
  <si>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</si>
  <si>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</si>
  <si>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</si>
  <si>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</si>
  <si>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</si>
  <si>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</si>
  <si>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</si>
  <si>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</si>
  <si>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</si>
  <si>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</si>
  <si>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</si>
  <si>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</si>
  <si>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</si>
  <si>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</si>
  <si>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</si>
  <si>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</si>
  <si>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</si>
  <si>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</si>
  <si>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</si>
  <si>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</si>
  <si>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</si>
  <si>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</si>
  <si>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</si>
  <si>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</si>
  <si>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</si>
  <si>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</si>
  <si>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</si>
  <si>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</si>
  <si>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</si>
  <si>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</si>
  <si>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</si>
  <si>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</si>
  <si>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</si>
  <si>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</si>
  <si>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</si>
  <si>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</si>
  <si>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</si>
  <si>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</si>
  <si>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</si>
  <si>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</si>
  <si>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</si>
  <si>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</si>
  <si>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</si>
  <si>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</si>
  <si>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</si>
  <si>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</si>
  <si>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</si>
  <si>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</si>
  <si>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</si>
  <si>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</si>
  <si>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</si>
  <si>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</si>
  <si>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</si>
  <si>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</si>
  <si>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</si>
  <si>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</si>
  <si>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</si>
  <si>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</si>
  <si>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</si>
  <si>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</si>
  <si>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</si>
  <si>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</si>
  <si>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</si>
  <si>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</si>
  <si>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</si>
  <si>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</si>
  <si>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</si>
  <si>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</si>
  <si>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</si>
  <si>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</si>
  <si>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</si>
  <si>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</si>
  <si>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</si>
  <si>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</si>
  <si>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</si>
  <si>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</si>
  <si>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</si>
  <si>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</si>
  <si>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</si>
  <si>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</si>
  <si>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</si>
  <si>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</si>
  <si>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</si>
  <si>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</si>
  <si>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</si>
  <si>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</si>
  <si>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</si>
  <si>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</si>
  <si>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</si>
  <si>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</si>
  <si>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</si>
  <si>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</si>
  <si>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</si>
  <si>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</si>
  <si>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</si>
  <si>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</si>
  <si>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</si>
  <si>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</si>
  <si>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</si>
  <si>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</si>
  <si>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</si>
  <si>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</si>
  <si>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</si>
  <si>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</si>
  <si>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</si>
  <si>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</si>
  <si>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</si>
  <si>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</si>
  <si>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</si>
  <si>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</si>
  <si>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</si>
  <si>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</si>
  <si>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</si>
  <si>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</si>
  <si>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</si>
  <si>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</si>
  <si>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</si>
  <si>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</si>
  <si>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</si>
  <si>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</si>
  <si>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</si>
  <si>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</si>
  <si>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</si>
  <si>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</si>
  <si>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</si>
  <si>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</si>
  <si>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</si>
  <si>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</si>
  <si>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</si>
  <si>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</si>
  <si>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</si>
  <si>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</si>
  <si>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</si>
  <si>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</si>
  <si>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</si>
  <si>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</si>
  <si>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</si>
  <si>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</si>
  <si>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</si>
  <si>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</si>
  <si>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</si>
  <si>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</si>
  <si>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</si>
  <si>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</si>
  <si>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</si>
  <si>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</si>
  <si>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</si>
  <si>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</si>
  <si>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</si>
  <si>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</si>
  <si>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</si>
  <si>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</si>
  <si>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</si>
  <si>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</si>
  <si>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</si>
  <si>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</si>
  <si>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</si>
  <si>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</si>
  <si>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</si>
  <si>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</si>
  <si>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</si>
  <si>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</si>
  <si>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</si>
  <si>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</si>
  <si>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</si>
  <si>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</si>
  <si>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</si>
  <si>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</si>
  <si>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</si>
  <si>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</si>
  <si>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</si>
  <si>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</si>
  <si>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</si>
  <si>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</si>
  <si>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</si>
  <si>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</si>
  <si>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</si>
  <si>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</si>
  <si>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</si>
  <si>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</si>
  <si>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</si>
  <si>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</si>
  <si>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</si>
  <si>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</si>
  <si>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</si>
  <si>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</si>
  <si>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</si>
  <si>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</si>
  <si>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</si>
  <si>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</si>
  <si>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</si>
  <si>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</si>
  <si>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</si>
  <si>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</si>
  <si>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</si>
  <si>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</si>
  <si>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</si>
  <si>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</si>
  <si>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</si>
  <si>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</si>
  <si>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</si>
  <si>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</si>
  <si>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</si>
  <si>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</si>
  <si>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</si>
  <si>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</si>
  <si>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</si>
  <si>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</si>
  <si>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</si>
  <si>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</si>
  <si>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</si>
  <si>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</si>
  <si>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</si>
  <si>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</si>
  <si>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</si>
  <si>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</si>
  <si>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</si>
  <si>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</si>
  <si>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</si>
  <si>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</si>
  <si>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</si>
  <si>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</si>
  <si>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</si>
  <si>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</si>
  <si>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</si>
  <si>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</si>
  <si>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</si>
  <si>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</si>
  <si>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</si>
  <si>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</si>
  <si>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</si>
  <si>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</si>
  <si>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</si>
  <si>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</si>
  <si>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</si>
  <si>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</si>
  <si>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</si>
  <si>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</si>
  <si>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</si>
  <si>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</si>
  <si>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</si>
  <si>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</si>
  <si>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</si>
  <si>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</si>
  <si>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</si>
  <si>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</si>
  <si>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</si>
  <si>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</si>
  <si>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</si>
  <si>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</si>
  <si>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</si>
  <si>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</si>
  <si>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</si>
  <si>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</si>
  <si>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</si>
  <si>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</si>
  <si>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</si>
  <si>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</si>
  <si>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</si>
  <si>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</si>
  <si>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</si>
  <si>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</si>
  <si>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</si>
  <si>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</si>
  <si>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</si>
  <si>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</si>
  <si>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</si>
  <si>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</si>
  <si>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</si>
  <si>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</si>
  <si>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</si>
  <si>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</si>
  <si>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</si>
  <si>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</si>
  <si>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</si>
  <si>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</si>
  <si>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</si>
  <si>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</si>
  <si>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</si>
  <si>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</si>
  <si>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</si>
  <si>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</si>
  <si>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</si>
  <si>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</si>
  <si>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</si>
  <si>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</si>
  <si>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</si>
  <si>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</si>
  <si>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</si>
  <si>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</si>
  <si>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</si>
  <si>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</si>
  <si>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</si>
  <si>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</si>
  <si>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</si>
  <si>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</si>
  <si>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</si>
  <si>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</si>
  <si>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</si>
  <si>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</si>
  <si>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</si>
  <si>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</si>
  <si>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</si>
  <si>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</si>
  <si>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</si>
  <si>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</si>
  <si>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</si>
  <si>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</si>
  <si>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</si>
  <si>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</si>
  <si>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</si>
  <si>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</si>
  <si>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</si>
  <si>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</si>
  <si>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</si>
  <si>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</si>
  <si>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</si>
  <si>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</si>
  <si>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</si>
  <si>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</si>
  <si>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</si>
  <si>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</si>
  <si>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</si>
  <si>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</si>
  <si>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</si>
  <si>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</si>
  <si>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</si>
  <si>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</si>
  <si>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</si>
  <si>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</si>
  <si>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</si>
  <si>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</si>
  <si>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</si>
  <si>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</si>
  <si>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</si>
  <si>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</si>
  <si>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</si>
  <si>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</si>
  <si>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</si>
  <si>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</si>
  <si>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</si>
  <si>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</si>
  <si>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</si>
  <si>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</si>
  <si>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</si>
  <si>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</si>
  <si>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</si>
  <si>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</si>
  <si>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</si>
  <si>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</si>
  <si>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</si>
  <si>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</si>
  <si>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</si>
  <si>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</si>
  <si>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</si>
  <si>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</si>
  <si>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</si>
  <si>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</si>
  <si>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</si>
  <si>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</si>
  <si>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</si>
  <si>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</si>
  <si>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</si>
  <si>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</si>
  <si>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</si>
  <si>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</si>
  <si>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</si>
  <si>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</si>
  <si>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</si>
  <si>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</si>
  <si>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</si>
  <si>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</si>
  <si>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</si>
  <si>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</si>
  <si>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</si>
  <si>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</si>
  <si>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</si>
  <si>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</si>
  <si>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</si>
  <si>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</si>
  <si>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</si>
  <si>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</si>
  <si>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</si>
  <si>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</si>
  <si>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</si>
  <si>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</si>
  <si>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</si>
  <si>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</si>
  <si>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</si>
  <si>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</si>
  <si>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</si>
  <si>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</si>
  <si>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</si>
  <si>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</si>
  <si>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</si>
  <si>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</si>
  <si>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</si>
  <si>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</si>
  <si>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</si>
  <si>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</si>
  <si>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</si>
  <si>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</si>
  <si>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</si>
  <si>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</si>
  <si>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</si>
  <si>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</si>
  <si>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</si>
  <si>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</si>
  <si>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</si>
  <si>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</si>
  <si>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</si>
  <si>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</si>
  <si>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</si>
  <si>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</si>
  <si>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</si>
  <si>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</si>
  <si>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</si>
  <si>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</si>
  <si>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</si>
  <si>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</si>
  <si>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</si>
  <si>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</si>
  <si>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</si>
  <si>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</si>
  <si>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</si>
  <si>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</si>
  <si>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</si>
  <si>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</si>
  <si>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</si>
  <si>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</si>
  <si>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</si>
  <si>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</si>
  <si>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</si>
  <si>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</si>
  <si>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</si>
  <si>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</si>
  <si>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</si>
  <si>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</si>
  <si>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</si>
  <si>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</si>
  <si>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</si>
  <si>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</si>
  <si>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</si>
  <si>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</si>
  <si>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</si>
  <si>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</si>
  <si>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</si>
  <si>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</si>
  <si>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</si>
  <si>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</si>
  <si>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</si>
  <si>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</si>
  <si>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</si>
  <si>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</si>
  <si>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</si>
  <si>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</si>
  <si>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</si>
  <si>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</si>
  <si>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</si>
  <si>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</si>
  <si>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</si>
  <si>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</si>
  <si>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</si>
  <si>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</si>
  <si>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</si>
  <si>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</si>
  <si>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</si>
  <si>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</si>
  <si>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</si>
  <si>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</si>
  <si>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</si>
  <si>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</si>
  <si>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</si>
  <si>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</si>
  <si>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</si>
  <si>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</si>
  <si>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</si>
  <si>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</si>
  <si>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</si>
  <si>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</si>
  <si>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</si>
  <si>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</si>
  <si>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</si>
  <si>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</si>
  <si>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</si>
  <si>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</si>
  <si>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</si>
  <si>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</si>
  <si>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</si>
  <si>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</si>
  <si>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</si>
  <si>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</si>
  <si>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</si>
  <si>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</si>
  <si>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</si>
  <si>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</si>
  <si>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</si>
  <si>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</si>
  <si>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</si>
  <si>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</si>
  <si>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</si>
  <si>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</si>
  <si>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</si>
  <si>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</si>
  <si>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</si>
  <si>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</si>
  <si>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</si>
  <si>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</si>
  <si>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</si>
  <si>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</si>
  <si>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</si>
  <si>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</si>
  <si>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</si>
  <si>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</si>
  <si>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</si>
  <si>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</si>
  <si>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</si>
  <si>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</si>
  <si>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</si>
  <si>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</si>
  <si>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</si>
  <si>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</si>
  <si>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</si>
  <si>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</si>
  <si>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</si>
  <si>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</si>
  <si>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</si>
  <si>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</si>
  <si>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</si>
  <si>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</si>
  <si>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</si>
  <si>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</si>
  <si>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</si>
  <si>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</si>
  <si>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</si>
  <si>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</si>
  <si>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</si>
  <si>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</si>
  <si>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</si>
  <si>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</si>
  <si>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</si>
  <si>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</si>
  <si>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</si>
  <si>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</si>
  <si>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</si>
  <si>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</si>
  <si>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</si>
  <si>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</si>
  <si>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</si>
  <si>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</si>
  <si>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</si>
  <si>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</si>
  <si>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</si>
  <si>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</si>
  <si>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</si>
  <si>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</si>
  <si>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</si>
  <si>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</si>
  <si>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</si>
  <si>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</si>
  <si>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</si>
  <si>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</si>
  <si>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</si>
  <si>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</si>
  <si>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</si>
  <si>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</si>
  <si>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</si>
  <si>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</si>
  <si>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</si>
  <si>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</si>
  <si>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</si>
  <si>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</si>
  <si>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</si>
  <si>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</si>
  <si>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</si>
  <si>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</si>
  <si>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</si>
  <si>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</si>
  <si>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</si>
  <si>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</si>
  <si>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</si>
  <si>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</si>
  <si>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</si>
  <si>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</si>
  <si>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</si>
  <si>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</si>
  <si>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</si>
  <si>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</si>
  <si>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</si>
  <si>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</si>
  <si>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</si>
  <si>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</si>
  <si>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</si>
  <si>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</si>
  <si>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</si>
  <si>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</si>
  <si>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</si>
  <si>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</si>
  <si>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</si>
  <si>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</si>
  <si>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</si>
  <si>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</si>
  <si>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</si>
  <si>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</si>
  <si>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</si>
  <si>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</si>
  <si>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</si>
  <si>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</si>
  <si>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</si>
  <si>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</si>
  <si>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</si>
  <si>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</si>
  <si>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</si>
  <si>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</si>
  <si>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</si>
  <si>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</si>
  <si>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</si>
  <si>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</si>
  <si>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</si>
  <si>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</si>
  <si>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</si>
  <si>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</si>
  <si>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</si>
  <si>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</si>
  <si>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</si>
  <si>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</si>
  <si>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</si>
  <si>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</si>
  <si>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</si>
  <si>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</si>
  <si>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</si>
  <si>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</si>
  <si>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</si>
  <si>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</si>
  <si>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</si>
  <si>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</si>
  <si>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</si>
  <si>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</si>
  <si>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</si>
  <si>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</si>
  <si>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</si>
  <si>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</si>
  <si>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</si>
  <si>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</si>
  <si>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</si>
  <si>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</si>
  <si>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</si>
  <si>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</si>
  <si>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</si>
  <si>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</si>
  <si>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</si>
  <si>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</si>
  <si>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</si>
  <si>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</si>
  <si>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</si>
  <si>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</si>
  <si>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</si>
  <si>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</si>
  <si>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</si>
  <si>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</si>
  <si>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</si>
  <si>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</si>
  <si>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</si>
  <si>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</si>
  <si>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</si>
  <si>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</si>
  <si>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</si>
  <si>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</si>
  <si>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</si>
  <si>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</si>
  <si>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</si>
  <si>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</si>
  <si>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</si>
  <si>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</si>
  <si>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</si>
  <si>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</si>
  <si>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</si>
  <si>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</si>
  <si>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</si>
  <si>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</si>
  <si>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</si>
  <si>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</si>
  <si>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</si>
  <si>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</si>
  <si>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</si>
  <si>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</si>
  <si>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</si>
  <si>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</si>
  <si>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</si>
  <si>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</si>
  <si>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</si>
  <si>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</si>
  <si>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</si>
  <si>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</si>
  <si>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</si>
  <si>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</si>
  <si>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</si>
  <si>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</si>
  <si>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</si>
  <si>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</si>
  <si>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</si>
  <si>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</si>
  <si>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</si>
  <si>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</si>
  <si>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</si>
  <si>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</si>
  <si>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</si>
  <si>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</si>
  <si>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</si>
  <si>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</si>
  <si>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</si>
  <si>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</si>
  <si>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</si>
  <si>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</si>
  <si>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</si>
  <si>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</si>
  <si>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</si>
  <si>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</si>
  <si>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</si>
  <si>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</si>
  <si>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</si>
  <si>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</si>
  <si>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</si>
  <si>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</si>
  <si>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</si>
  <si>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</si>
  <si>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</si>
  <si>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</si>
  <si>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</si>
  <si>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</si>
  <si>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</si>
  <si>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</si>
  <si>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</si>
  <si>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</si>
  <si>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</si>
  <si>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</si>
  <si>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</si>
  <si>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</si>
  <si>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</si>
  <si>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</si>
  <si>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</si>
  <si>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</si>
  <si>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</si>
  <si>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</si>
  <si>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</si>
  <si>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</si>
  <si>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</si>
  <si>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</si>
  <si>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</si>
  <si>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</si>
  <si>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</si>
  <si>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</si>
  <si>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</si>
  <si>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</si>
  <si>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</si>
  <si>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</si>
  <si>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</si>
  <si>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</si>
  <si>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</si>
  <si>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</si>
  <si>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</si>
  <si>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</si>
  <si>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</si>
  <si>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</si>
  <si>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</si>
  <si>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</si>
  <si>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</si>
  <si>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</si>
  <si>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</si>
  <si>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</si>
  <si>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</si>
  <si>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</si>
  <si>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</si>
  <si>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</si>
  <si>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</si>
  <si>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</si>
  <si>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</si>
  <si>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</si>
  <si>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</si>
  <si>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</si>
  <si>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</si>
  <si>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</si>
  <si>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</si>
  <si>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</si>
  <si>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</si>
  <si>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</si>
  <si>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</si>
  <si>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</si>
  <si>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</si>
  <si>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</si>
  <si>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</si>
  <si>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</si>
  <si>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</si>
  <si>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</si>
  <si>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</si>
  <si>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</si>
  <si>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</si>
  <si>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</si>
  <si>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</si>
  <si>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</si>
  <si>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</si>
  <si>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</si>
  <si>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</si>
  <si>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</si>
  <si>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</si>
  <si>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</si>
  <si>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</si>
  <si>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</si>
  <si>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</si>
  <si>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</si>
  <si>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</si>
  <si>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</si>
  <si>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</si>
  <si>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</si>
  <si>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</si>
  <si>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</si>
  <si>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</si>
  <si>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</si>
  <si>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</si>
  <si>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</si>
  <si>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</si>
  <si>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</si>
  <si>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</si>
  <si>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</si>
  <si>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</si>
  <si>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</si>
  <si>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</si>
  <si>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</si>
  <si>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</si>
  <si>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</si>
  <si>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</si>
  <si>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</si>
  <si>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</si>
  <si>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</si>
  <si>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</si>
  <si>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</si>
  <si>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</si>
  <si>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</si>
  <si>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</si>
  <si>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</si>
  <si>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</si>
  <si>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</si>
  <si>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</si>
  <si>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</si>
  <si>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</si>
  <si>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</si>
  <si>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</si>
  <si>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</si>
  <si>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</si>
  <si>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</si>
  <si>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</si>
  <si>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</si>
  <si>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</si>
  <si>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</si>
  <si>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</si>
  <si>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</si>
  <si>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</si>
  <si>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</si>
  <si>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</si>
  <si>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</si>
  <si>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</si>
  <si>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</si>
  <si>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</si>
  <si>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</si>
  <si>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</si>
  <si>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</si>
  <si>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</si>
  <si>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</si>
  <si>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</si>
  <si>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</si>
  <si>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</si>
  <si>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</si>
  <si>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</si>
  <si>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</si>
  <si>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</si>
  <si>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</si>
  <si>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</si>
  <si>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</si>
  <si>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</si>
  <si>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</si>
  <si>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</si>
  <si>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</si>
  <si>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</si>
  <si>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</si>
  <si>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</si>
  <si>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</si>
  <si>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</si>
  <si>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</si>
  <si>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</si>
  <si>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</si>
  <si>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</si>
  <si>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</si>
  <si>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</si>
  <si>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</si>
  <si>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</si>
  <si>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</si>
  <si>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</si>
  <si>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</si>
  <si>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</si>
  <si>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</si>
  <si>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</si>
  <si>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</si>
  <si>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</si>
  <si>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</si>
  <si>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</si>
  <si>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</si>
  <si>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</si>
  <si>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</si>
  <si>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</si>
  <si>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</si>
  <si>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</si>
  <si>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</si>
  <si>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</si>
  <si>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</si>
  <si>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</si>
  <si>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</si>
  <si>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</si>
  <si>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</si>
  <si>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</si>
  <si>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</si>
  <si>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</si>
  <si>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</si>
  <si>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</si>
  <si>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</si>
  <si>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</si>
  <si>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</si>
  <si>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</si>
  <si>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</si>
  <si>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</si>
  <si>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</si>
  <si>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</si>
  <si>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</si>
  <si>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</si>
  <si>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</si>
  <si>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</si>
  <si>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</si>
  <si>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</si>
  <si>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</si>
  <si>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</si>
  <si>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</si>
  <si>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</si>
  <si>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</si>
  <si>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</si>
  <si>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</si>
  <si>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</si>
  <si>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</si>
  <si>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</si>
  <si>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</si>
  <si>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</si>
  <si>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</si>
  <si>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</si>
  <si>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</si>
  <si>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</si>
  <si>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</si>
  <si>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</si>
  <si>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</si>
  <si>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</si>
  <si>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</si>
  <si>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</si>
  <si>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</si>
  <si>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</si>
  <si>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</si>
  <si>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</si>
  <si>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</si>
  <si>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</si>
  <si>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</si>
  <si>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</si>
  <si>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</si>
  <si>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</si>
  <si>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</si>
  <si>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</si>
  <si>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</si>
  <si>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</si>
  <si>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</si>
  <si>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</si>
  <si>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</si>
  <si>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</si>
  <si>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</si>
  <si>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</si>
  <si>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</si>
  <si>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</si>
  <si>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</si>
  <si>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</si>
  <si>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</si>
  <si>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</si>
  <si>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</si>
  <si>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</si>
  <si>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</si>
  <si>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</si>
  <si>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</si>
  <si>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</si>
  <si>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</si>
  <si>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</si>
  <si>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</si>
  <si>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</si>
  <si>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</si>
  <si>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</si>
  <si>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</si>
  <si>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</si>
  <si>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</si>
  <si>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</si>
  <si>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</si>
  <si>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</si>
  <si>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</si>
  <si>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</si>
  <si>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</si>
  <si>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</si>
  <si>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</si>
  <si>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</si>
  <si>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</si>
  <si>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</si>
  <si>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</si>
  <si>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</si>
  <si>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</si>
  <si>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</si>
  <si>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</si>
  <si>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</si>
  <si>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</si>
  <si>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</si>
  <si>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</si>
  <si>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</si>
  <si>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</si>
  <si>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</si>
  <si>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</si>
  <si>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</si>
  <si>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</si>
  <si>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</si>
  <si>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</si>
  <si>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</si>
  <si>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</si>
  <si>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</si>
  <si>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</si>
  <si>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</si>
  <si>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</si>
  <si>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</si>
  <si>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</si>
  <si>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</si>
  <si>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</si>
  <si>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</si>
  <si>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</si>
  <si>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</si>
  <si>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</si>
  <si>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</si>
  <si>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</si>
  <si>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</si>
  <si>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</si>
  <si>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</si>
  <si>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</si>
  <si>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</si>
  <si>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</si>
  <si>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</si>
  <si>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</si>
  <si>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</si>
  <si>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</si>
  <si>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</si>
  <si>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</si>
  <si>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</si>
  <si>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</si>
  <si>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</si>
  <si>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</si>
  <si>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</si>
  <si>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</si>
  <si>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</si>
  <si>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</si>
  <si>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</si>
  <si>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</si>
  <si>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</si>
  <si>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</si>
  <si>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</si>
  <si>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</si>
  <si>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</si>
  <si>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</si>
  <si>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</si>
  <si>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</si>
  <si>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</si>
  <si>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</si>
  <si>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</si>
  <si>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</si>
  <si>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</si>
  <si>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</si>
  <si>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</si>
  <si>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</si>
  <si>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</si>
  <si>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</si>
  <si>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</si>
  <si>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</si>
  <si>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</si>
  <si>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</si>
  <si>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</si>
  <si>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</si>
  <si>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</si>
  <si>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</si>
  <si>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</si>
  <si>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</si>
  <si>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</si>
  <si>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</si>
  <si>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</si>
  <si>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</si>
  <si>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</si>
  <si>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</si>
  <si>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</si>
  <si>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</si>
  <si>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</si>
  <si>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</si>
  <si>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</si>
  <si>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</si>
  <si>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</si>
  <si>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</si>
  <si>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</si>
  <si>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</si>
  <si>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</si>
  <si>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</si>
  <si>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</si>
  <si>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</si>
  <si>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</si>
  <si>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</si>
  <si>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</si>
  <si>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</si>
  <si>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</si>
  <si>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</si>
  <si>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</si>
  <si>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</si>
  <si>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</si>
  <si>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</si>
  <si>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</si>
  <si>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</si>
  <si>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</si>
  <si>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</si>
  <si>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</si>
  <si>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</si>
  <si>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</si>
  <si>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</si>
  <si>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</si>
  <si>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</si>
  <si>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</si>
  <si>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</si>
  <si>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</si>
  <si>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</si>
  <si>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</si>
  <si>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</si>
  <si>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</si>
  <si>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</si>
  <si>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</si>
  <si>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</si>
  <si>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</si>
  <si>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</si>
  <si>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</si>
  <si>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</si>
  <si>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</si>
  <si>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</si>
  <si>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</si>
  <si>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</si>
  <si>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</si>
  <si>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</si>
  <si>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</si>
  <si>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</si>
  <si>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</si>
  <si>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</si>
  <si>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</si>
  <si>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</si>
  <si>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</si>
  <si>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</si>
  <si>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</si>
  <si>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</si>
  <si>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</si>
  <si>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</si>
  <si>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</si>
  <si>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</si>
  <si>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</si>
  <si>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</si>
  <si>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</si>
  <si>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</si>
  <si>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</si>
  <si>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</si>
  <si>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</si>
  <si>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</si>
  <si>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</si>
  <si>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</si>
  <si>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</si>
  <si>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</si>
  <si>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</si>
  <si>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</si>
  <si>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</si>
  <si>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</si>
  <si>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</si>
  <si>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</si>
  <si>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</si>
  <si>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</si>
  <si>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</si>
  <si>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</si>
  <si>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</si>
  <si>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</si>
  <si>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</si>
  <si>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</si>
  <si>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</si>
  <si>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</si>
  <si>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</si>
  <si>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</si>
  <si>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</si>
  <si>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</si>
  <si>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</si>
  <si>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</si>
  <si>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</si>
  <si>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</si>
  <si>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</si>
  <si>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</si>
  <si>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</si>
  <si>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</si>
  <si>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</si>
  <si>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</si>
  <si>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</si>
  <si>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</si>
  <si>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</si>
  <si>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</si>
  <si>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</si>
  <si>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</si>
  <si>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</si>
  <si>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</si>
  <si>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</si>
  <si>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</si>
  <si>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</si>
  <si>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</si>
  <si>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</si>
  <si>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</si>
  <si>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</si>
  <si>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</si>
  <si>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</si>
  <si>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</si>
  <si>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</si>
  <si>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</si>
  <si>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</si>
  <si>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</si>
  <si>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</si>
  <si>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</si>
  <si>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</si>
  <si>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</si>
  <si>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</si>
  <si>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</si>
  <si>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</si>
  <si>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</si>
  <si>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</si>
  <si>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</si>
  <si>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</si>
  <si>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</si>
  <si>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</si>
  <si>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</si>
  <si>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</si>
  <si>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</si>
  <si>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</si>
  <si>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</si>
  <si>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</si>
  <si>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</si>
  <si>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</si>
  <si>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</si>
  <si>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</si>
  <si>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</si>
  <si>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</si>
  <si>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</si>
  <si>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</si>
  <si>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</si>
  <si>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</si>
  <si>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</si>
  <si>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</si>
  <si>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</si>
  <si>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</si>
  <si>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</si>
  <si>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</si>
  <si>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</si>
  <si>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</si>
  <si>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</si>
  <si>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</si>
  <si>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</si>
  <si>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</si>
  <si>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</si>
  <si>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</si>
  <si>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</si>
  <si>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</si>
  <si>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</si>
  <si>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</si>
  <si>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</si>
  <si>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</si>
  <si>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</si>
  <si>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</si>
  <si>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</si>
  <si>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</si>
  <si>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</si>
  <si>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</si>
  <si>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</si>
  <si>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</si>
  <si>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</si>
  <si>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</si>
  <si>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</si>
  <si>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</si>
  <si>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</si>
  <si>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</si>
  <si>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</si>
  <si>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</si>
  <si>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</si>
  <si>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</si>
  <si>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</si>
  <si>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</si>
  <si>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</si>
  <si>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</si>
  <si>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</si>
  <si>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</si>
  <si>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</si>
  <si>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</si>
  <si>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</si>
  <si>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</si>
  <si>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</si>
  <si>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</si>
  <si>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</si>
  <si>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</si>
  <si>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</si>
  <si>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</si>
  <si>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</si>
  <si>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</si>
  <si>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</si>
  <si>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</si>
  <si>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</si>
  <si>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</si>
  <si>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</si>
  <si>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</si>
  <si>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</si>
  <si>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</si>
  <si>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</si>
  <si>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</si>
  <si>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</si>
  <si>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</si>
  <si>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</si>
  <si>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</si>
  <si>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</si>
  <si>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</si>
  <si>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</si>
  <si>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</si>
  <si>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</si>
  <si>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</si>
  <si>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</si>
  <si>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</si>
  <si>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</si>
  <si>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</si>
  <si>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</si>
  <si>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</si>
  <si>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</si>
  <si>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</si>
  <si>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</si>
  <si>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</si>
  <si>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</si>
  <si>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</si>
  <si>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</si>
  <si>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</si>
  <si>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</si>
  <si>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</si>
  <si>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</si>
  <si>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</si>
  <si>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</si>
  <si>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</si>
  <si>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</si>
  <si>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</si>
  <si>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</si>
  <si>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</si>
  <si>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</si>
  <si>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</si>
  <si>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</si>
  <si>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</si>
  <si>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</si>
  <si>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</si>
  <si>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</si>
  <si>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</si>
  <si>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</si>
  <si>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</si>
  <si>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</si>
  <si>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</si>
  <si>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</si>
  <si>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</si>
  <si>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</si>
  <si>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</si>
  <si>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</si>
  <si>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</si>
  <si>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</si>
  <si>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</si>
  <si>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</si>
  <si>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</si>
  <si>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</si>
  <si>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</si>
  <si>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</si>
  <si>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</si>
  <si>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</si>
  <si>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</si>
  <si>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</si>
  <si>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</si>
  <si>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</si>
  <si>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</si>
  <si>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</si>
  <si>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</si>
  <si>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</si>
  <si>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</si>
  <si>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</si>
  <si>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</si>
  <si>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</si>
  <si>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</si>
  <si>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</si>
  <si>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</si>
  <si>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</si>
  <si>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</si>
  <si>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</si>
  <si>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</si>
  <si>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</si>
  <si>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</si>
  <si>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</si>
  <si>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</si>
  <si>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</si>
  <si>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</si>
  <si>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</si>
  <si>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</si>
  <si>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</si>
  <si>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</si>
  <si>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</si>
  <si>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</si>
  <si>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</si>
  <si>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</si>
  <si>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</si>
  <si>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</si>
  <si>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</si>
  <si>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</si>
  <si>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</si>
  <si>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</si>
  <si>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</si>
  <si>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</si>
  <si>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</si>
  <si>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</si>
  <si>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</si>
  <si>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</si>
  <si>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</si>
  <si>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</si>
  <si>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</si>
  <si>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</si>
  <si>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</si>
  <si>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</si>
  <si>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</si>
  <si>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</si>
  <si>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</si>
  <si>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</si>
  <si>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</si>
  <si>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</si>
  <si>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</si>
  <si>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</si>
  <si>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</si>
  <si>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</si>
  <si>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</si>
  <si>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</si>
  <si>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</si>
  <si>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</si>
  <si>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</si>
  <si>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</si>
  <si>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</si>
  <si>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</si>
  <si>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</si>
  <si>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</si>
  <si>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</si>
  <si>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</si>
  <si>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</si>
  <si>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</si>
  <si>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</si>
  <si>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</si>
  <si>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</si>
  <si>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</si>
  <si>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</si>
  <si>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</si>
  <si>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</si>
  <si>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</si>
  <si>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</si>
  <si>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</si>
  <si>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</si>
  <si>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</si>
  <si>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</si>
  <si>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</si>
  <si>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</si>
  <si>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</si>
  <si>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</si>
  <si>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</si>
  <si>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</si>
  <si>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</si>
  <si>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</si>
  <si>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</si>
  <si>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</si>
  <si>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</si>
  <si>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</si>
  <si>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</si>
  <si>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</si>
  <si>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</si>
  <si>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</si>
  <si>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</si>
  <si>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</si>
  <si>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</si>
  <si>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</si>
  <si>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</si>
  <si>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</si>
  <si>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</si>
  <si>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</si>
  <si>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</si>
  <si>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</si>
  <si>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</si>
  <si>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</si>
  <si>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</si>
  <si>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</si>
  <si>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</si>
  <si>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</si>
  <si>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</si>
  <si>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</si>
  <si>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</si>
  <si>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</si>
  <si>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</si>
  <si>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</si>
  <si>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</si>
  <si>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</si>
  <si>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</si>
  <si>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</si>
  <si>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</si>
  <si>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</si>
  <si>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</si>
  <si>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</si>
  <si>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</si>
  <si>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</si>
  <si>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</si>
  <si>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</si>
  <si>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</si>
  <si>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</si>
  <si>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</si>
  <si>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</si>
  <si>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</si>
  <si>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</si>
  <si>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</si>
  <si>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</si>
  <si>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</si>
  <si>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</si>
  <si>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</si>
  <si>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</si>
  <si>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</si>
  <si>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</si>
  <si>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</si>
  <si>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</si>
  <si>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</si>
  <si>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</si>
  <si>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</si>
  <si>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</si>
  <si>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</si>
  <si>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</si>
  <si>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</si>
  <si>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</si>
  <si>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</si>
  <si>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</si>
  <si>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</si>
  <si>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</si>
  <si>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</si>
  <si>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</si>
  <si>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</si>
  <si>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</si>
  <si>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</si>
  <si>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</si>
  <si>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</si>
  <si>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</si>
  <si>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</si>
  <si>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</si>
  <si>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</si>
  <si>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</si>
  <si>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</si>
  <si>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</si>
  <si>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</si>
  <si>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</si>
  <si>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</si>
  <si>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</si>
  <si>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</si>
  <si>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</si>
  <si>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</si>
  <si>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</si>
  <si>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</si>
  <si>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</si>
  <si>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</si>
  <si>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</si>
  <si>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</si>
  <si>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</si>
  <si>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</si>
  <si>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</si>
  <si>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</si>
  <si>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</si>
  <si>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</si>
  <si>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</si>
  <si>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</si>
  <si>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</si>
  <si>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</si>
  <si>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</si>
  <si>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</si>
  <si>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</si>
  <si>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</si>
  <si>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</si>
  <si>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</si>
  <si>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</si>
  <si>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</si>
  <si>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</si>
  <si>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</si>
  <si>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</si>
  <si>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</si>
  <si>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</si>
  <si>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</si>
  <si>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</si>
  <si>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</si>
  <si>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</si>
  <si>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</si>
  <si>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</si>
  <si>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</si>
  <si>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</si>
  <si>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</si>
  <si>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</si>
  <si>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</si>
  <si>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</si>
  <si>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</si>
  <si>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</si>
  <si>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</si>
  <si>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</si>
  <si>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</si>
  <si>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</si>
  <si>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</si>
  <si>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</si>
  <si>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</si>
  <si>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</si>
  <si>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</si>
  <si>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</si>
  <si>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</si>
  <si>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</si>
  <si>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</si>
  <si>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</si>
  <si>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</si>
  <si>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</si>
  <si>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</si>
  <si>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</si>
  <si>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</si>
  <si>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</si>
  <si>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</si>
  <si>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</si>
  <si>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</si>
  <si>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</si>
  <si>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</si>
  <si>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</si>
  <si>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</si>
  <si>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</si>
  <si>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</si>
  <si>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</si>
  <si>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</si>
  <si>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</si>
  <si>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</si>
  <si>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</si>
  <si>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</si>
  <si>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</si>
  <si>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</si>
  <si>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</si>
  <si>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</si>
  <si>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</si>
  <si>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</si>
  <si>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</si>
  <si>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</si>
  <si>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</si>
  <si>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</si>
  <si>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</si>
  <si>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</si>
  <si>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</si>
  <si>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</si>
  <si>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</si>
  <si>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</si>
  <si>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</si>
  <si>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</si>
  <si>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</si>
  <si>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</si>
  <si>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</si>
  <si>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</si>
  <si>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</si>
  <si>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</si>
  <si>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</si>
  <si>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</si>
  <si>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</si>
  <si>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</si>
  <si>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</si>
  <si>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</si>
  <si>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</si>
  <si>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</si>
  <si>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</si>
  <si>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</si>
  <si>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</si>
  <si>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</si>
  <si>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</si>
  <si>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</si>
  <si>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</si>
  <si>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</si>
  <si>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</si>
  <si>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</si>
  <si>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</si>
  <si>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</si>
  <si>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</si>
  <si>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</si>
  <si>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</si>
  <si>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</si>
  <si>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</si>
  <si>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</si>
  <si>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</si>
  <si>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</si>
  <si>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</si>
  <si>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</si>
  <si>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</si>
  <si>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</si>
  <si>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</si>
  <si>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</si>
  <si>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</si>
  <si>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</si>
  <si>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</si>
  <si>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</si>
  <si>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</si>
  <si>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</si>
  <si>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</si>
  <si>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</si>
  <si>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</si>
  <si>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</si>
  <si>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</si>
  <si>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</si>
  <si>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</si>
  <si>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</si>
  <si>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</si>
  <si>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</si>
  <si>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</si>
  <si>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</si>
  <si>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</si>
  <si>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</si>
  <si>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</si>
  <si>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</si>
  <si>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</si>
  <si>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</si>
  <si>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</si>
  <si>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</si>
  <si>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</si>
  <si>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</si>
  <si>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</si>
  <si>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</si>
  <si>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</si>
  <si>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</si>
  <si>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</si>
  <si>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</si>
  <si>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</si>
  <si>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</si>
  <si>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</si>
  <si>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</si>
  <si>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</si>
  <si>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</si>
  <si>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</si>
  <si>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</si>
  <si>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</si>
  <si>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</si>
  <si>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</si>
  <si>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</si>
  <si>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</si>
  <si>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</si>
  <si>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</si>
  <si>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</si>
  <si>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</si>
  <si>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</si>
  <si>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</si>
  <si>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</si>
  <si>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</si>
  <si>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</si>
  <si>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</si>
  <si>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</si>
  <si>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</si>
  <si>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</si>
  <si>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</si>
  <si>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</si>
  <si>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</si>
  <si>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</si>
  <si>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</si>
  <si>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</si>
  <si>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</si>
  <si>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</si>
  <si>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</si>
  <si>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</si>
  <si>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</si>
  <si>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</si>
  <si>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</si>
  <si>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</si>
  <si>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</si>
  <si>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</si>
  <si>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</si>
  <si>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</si>
  <si>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</si>
  <si>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</si>
  <si>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</si>
  <si>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</si>
  <si>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</si>
  <si>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</si>
  <si>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</si>
  <si>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</si>
  <si>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</si>
  <si>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</si>
  <si>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</si>
  <si>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</si>
  <si>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</si>
  <si>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</si>
  <si>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</si>
  <si>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</si>
  <si>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</si>
  <si>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</si>
  <si>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</si>
  <si>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</si>
  <si>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</si>
  <si>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</si>
  <si>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</si>
  <si>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</si>
  <si>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</si>
  <si>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</si>
  <si>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</si>
  <si>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</si>
  <si>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</si>
  <si>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</si>
  <si>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</si>
  <si>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</si>
  <si>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</si>
  <si>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</si>
  <si>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</si>
  <si>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</si>
  <si>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</si>
  <si>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</si>
  <si>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</si>
  <si>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</si>
  <si>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</si>
  <si>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</si>
  <si>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</si>
  <si>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</si>
  <si>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</si>
  <si>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</si>
  <si>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</si>
  <si>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</si>
  <si>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</si>
  <si>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</si>
  <si>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</si>
  <si>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</si>
  <si>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</si>
  <si>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</si>
  <si>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</si>
  <si>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</si>
  <si>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</si>
  <si>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</si>
  <si>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</si>
  <si>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</si>
  <si>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</si>
  <si>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</si>
  <si>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</si>
  <si>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</si>
  <si>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</si>
  <si>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</si>
  <si>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</si>
  <si>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</si>
  <si>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</si>
  <si>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</si>
  <si>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</si>
  <si>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</si>
  <si>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</si>
  <si>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</si>
  <si>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</si>
  <si>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</si>
  <si>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</si>
  <si>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</si>
  <si>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</si>
  <si>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</si>
  <si>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</si>
  <si>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</si>
  <si>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</si>
  <si>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</si>
  <si>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</si>
  <si>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</si>
  <si>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</si>
  <si>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</si>
  <si>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</si>
  <si>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</si>
  <si>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</si>
  <si>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</si>
  <si>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</si>
  <si>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</si>
  <si>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</si>
  <si>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</si>
  <si>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</si>
  <si>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</si>
  <si>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</si>
  <si>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</si>
  <si>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</si>
  <si>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</si>
  <si>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</si>
  <si>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</si>
  <si>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</si>
  <si>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</si>
  <si>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</si>
  <si>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</si>
  <si>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</si>
  <si>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</si>
  <si>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</si>
  <si>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</si>
  <si>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</si>
  <si>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</si>
  <si>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</si>
  <si>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</si>
  <si>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</si>
  <si>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</si>
  <si>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</si>
  <si>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</si>
  <si>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</si>
  <si>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</si>
  <si>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</si>
  <si>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</si>
  <si>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</si>
  <si>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</si>
  <si>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</si>
  <si>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</si>
  <si>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</si>
  <si>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</si>
  <si>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</si>
  <si>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</si>
  <si>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</si>
  <si>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</si>
  <si>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</si>
  <si>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</si>
  <si>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</si>
  <si>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</si>
  <si>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</si>
  <si>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</si>
  <si>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</si>
  <si>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</si>
  <si>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</si>
  <si>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</si>
  <si>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</si>
  <si>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</si>
  <si>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</si>
  <si>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</si>
  <si>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</si>
  <si>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</si>
  <si>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</si>
  <si>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</si>
  <si>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</si>
  <si>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</si>
  <si>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</si>
  <si>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</si>
  <si>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</si>
  <si>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</si>
  <si>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</si>
  <si>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</si>
  <si>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</si>
  <si>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</si>
  <si>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</si>
  <si>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</si>
  <si>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</si>
  <si>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</si>
  <si>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</si>
  <si>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</si>
  <si>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</si>
  <si>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</si>
  <si>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</si>
  <si>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</si>
  <si>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</si>
  <si>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</si>
  <si>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</si>
  <si>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</si>
  <si>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</si>
  <si>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</si>
  <si>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</si>
  <si>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</si>
  <si>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</si>
  <si>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</si>
  <si>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</si>
  <si>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</si>
  <si>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</si>
  <si>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</si>
  <si>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</si>
  <si>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</si>
  <si>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</si>
  <si>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</si>
  <si>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</si>
  <si>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</si>
  <si>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</si>
  <si>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</si>
  <si>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</si>
  <si>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</si>
  <si>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</si>
  <si>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</si>
  <si>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</si>
  <si>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</si>
  <si>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</si>
  <si>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</si>
  <si>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</si>
  <si>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</si>
  <si>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</si>
  <si>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</si>
  <si>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</si>
  <si>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</si>
  <si>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</si>
  <si>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</si>
  <si>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</si>
  <si>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</si>
  <si>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</si>
  <si>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</si>
  <si>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</si>
  <si>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</si>
  <si>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</si>
  <si>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</si>
  <si>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</si>
  <si>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</si>
  <si>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</si>
  <si>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</si>
  <si>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</si>
  <si>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</si>
  <si>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</si>
  <si>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</si>
  <si>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</si>
  <si>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</si>
  <si>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</si>
  <si>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</si>
  <si>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</si>
  <si>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</si>
  <si>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</si>
  <si>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</si>
  <si>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</si>
  <si>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</si>
  <si>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</si>
  <si>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</si>
  <si>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</si>
  <si>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</si>
  <si>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</si>
  <si>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</si>
  <si>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</si>
  <si>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</si>
  <si>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</si>
  <si>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</si>
  <si>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</si>
  <si>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</si>
  <si>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</si>
  <si>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</si>
  <si>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</si>
  <si>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</si>
  <si>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</si>
  <si>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</si>
  <si>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</si>
  <si>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</si>
  <si>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</si>
  <si>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</si>
  <si>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</si>
  <si>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</si>
  <si>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</si>
  <si>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</si>
  <si>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</si>
  <si>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</si>
  <si>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</si>
  <si>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</si>
  <si>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</si>
  <si>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</si>
  <si>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</si>
  <si>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</si>
  <si>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</si>
  <si>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</si>
  <si>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</si>
  <si>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</si>
  <si>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</si>
  <si>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</si>
  <si>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</si>
  <si>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</si>
  <si>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</si>
  <si>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</si>
  <si>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</si>
  <si>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</si>
  <si>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</si>
  <si>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</si>
  <si>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</si>
  <si>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</si>
  <si>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</si>
  <si>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</si>
  <si>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</si>
  <si>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</si>
  <si>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</si>
  <si>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</si>
  <si>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</si>
  <si>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</si>
  <si>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</si>
  <si>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</si>
  <si>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</si>
  <si>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</si>
  <si>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</si>
  <si>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</si>
  <si>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</si>
  <si>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</si>
  <si>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</si>
  <si>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</si>
  <si>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</si>
  <si>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</si>
  <si>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</si>
  <si>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</si>
  <si>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</si>
  <si>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</si>
  <si>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</si>
  <si>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</si>
  <si>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</si>
  <si>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</si>
  <si>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</si>
  <si>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</si>
  <si>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</si>
  <si>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</si>
  <si>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</si>
  <si>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</si>
  <si>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</si>
  <si>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</si>
  <si>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</si>
  <si>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</si>
  <si>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</si>
  <si>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</si>
  <si>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</si>
  <si>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</si>
  <si>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</si>
  <si>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</si>
  <si>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</si>
  <si>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</si>
  <si>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</si>
  <si>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</si>
  <si>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</si>
  <si>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</si>
  <si>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</si>
  <si>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</si>
  <si>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</si>
  <si>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</si>
  <si>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</si>
  <si>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</si>
  <si>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</si>
  <si>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</si>
  <si>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</si>
  <si>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</si>
  <si>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</si>
  <si>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</si>
  <si>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</si>
  <si>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</si>
  <si>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</si>
  <si>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</si>
  <si>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</si>
  <si>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</si>
  <si>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</si>
  <si>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</si>
  <si>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</si>
  <si>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</si>
  <si>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</si>
  <si>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</si>
  <si>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</si>
  <si>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</si>
  <si>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</si>
  <si>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</si>
  <si>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</si>
  <si>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</si>
  <si>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</si>
  <si>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</si>
  <si>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</si>
  <si>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</si>
  <si>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</si>
  <si>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</si>
  <si>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</si>
  <si>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</si>
  <si>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</si>
  <si>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</si>
  <si>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</si>
  <si>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</si>
  <si>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</si>
  <si>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</si>
  <si>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</si>
  <si>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</si>
  <si>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</si>
  <si>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</si>
  <si>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</si>
  <si>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</si>
  <si>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</si>
  <si>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</si>
  <si>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</si>
  <si>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</si>
  <si>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</si>
  <si>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</si>
  <si>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</si>
  <si>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</si>
  <si>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</si>
  <si>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</si>
  <si>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</si>
  <si>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</si>
  <si>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</si>
  <si>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</si>
  <si>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</si>
  <si>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</si>
  <si>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</si>
  <si>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</si>
  <si>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</si>
  <si>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</si>
  <si>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</si>
  <si>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</si>
  <si>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</si>
  <si>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</si>
  <si>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</si>
  <si>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</si>
  <si>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</si>
  <si>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</si>
  <si>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</si>
  <si>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</si>
  <si>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</si>
  <si>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</si>
  <si>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</si>
  <si>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</si>
  <si>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</si>
  <si>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</si>
  <si>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</si>
  <si>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</si>
  <si>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</si>
  <si>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</si>
  <si>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</si>
  <si>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</si>
  <si>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</si>
  <si>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</si>
  <si>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</si>
  <si>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</si>
  <si>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</si>
  <si>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</si>
  <si>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</si>
  <si>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</si>
  <si>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</si>
  <si>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</si>
  <si>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</si>
  <si>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</si>
  <si>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</si>
  <si>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</si>
  <si>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</si>
  <si>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</si>
  <si>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</si>
  <si>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</si>
  <si>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</si>
  <si>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</si>
  <si>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</si>
  <si>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</si>
  <si>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</si>
  <si>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</si>
  <si>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</si>
  <si>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</si>
  <si>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</si>
  <si>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</si>
  <si>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</si>
  <si>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</si>
  <si>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</si>
  <si>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</si>
  <si>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</si>
  <si>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</si>
  <si>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</si>
  <si>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</si>
  <si>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</si>
  <si>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</si>
  <si>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</si>
  <si>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</si>
  <si>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</si>
  <si>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</si>
  <si>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</si>
  <si>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</si>
  <si>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</si>
  <si>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</si>
  <si>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</si>
  <si>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</si>
  <si>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</si>
  <si>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</si>
  <si>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</si>
  <si>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</si>
  <si>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</si>
  <si>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</si>
  <si>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</si>
  <si>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</si>
  <si>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</si>
  <si>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</si>
  <si>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</si>
  <si>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</si>
  <si>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</si>
  <si>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</si>
  <si>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</si>
  <si>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</si>
  <si>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</si>
  <si>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</si>
  <si>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</si>
  <si>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</si>
  <si>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</si>
  <si>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</si>
  <si>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</si>
  <si>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</si>
  <si>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</si>
  <si>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</si>
  <si>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</si>
  <si>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</si>
  <si>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</si>
  <si>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</si>
  <si>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</si>
  <si>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</si>
  <si>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</si>
  <si>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</si>
  <si>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</si>
  <si>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</si>
  <si>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</si>
  <si>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</si>
  <si>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</si>
  <si>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</si>
  <si>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</si>
  <si>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</si>
  <si>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</si>
  <si>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</si>
  <si>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</si>
  <si>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</si>
  <si>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</si>
  <si>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</si>
  <si>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</si>
  <si>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</si>
  <si>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</si>
  <si>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</si>
  <si>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</si>
  <si>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</si>
  <si>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</si>
  <si>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</si>
  <si>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</si>
  <si>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</si>
  <si>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</si>
  <si>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</si>
  <si>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</si>
  <si>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</si>
  <si>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</si>
  <si>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</si>
  <si>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</si>
  <si>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</si>
  <si>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</si>
  <si>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</si>
  <si>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</si>
  <si>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</si>
  <si>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</si>
  <si>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</si>
  <si>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</si>
  <si>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</si>
  <si>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</si>
  <si>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</si>
  <si>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</si>
  <si>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</si>
  <si>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</si>
  <si>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</si>
  <si>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</si>
  <si>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</si>
  <si>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</si>
  <si>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</si>
  <si>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</si>
  <si>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</si>
  <si>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</si>
  <si>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</si>
  <si>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</si>
  <si>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</si>
  <si>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</si>
  <si>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</si>
  <si>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</si>
  <si>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</si>
  <si>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</si>
  <si>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</si>
  <si>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</si>
  <si>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</si>
  <si>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</si>
  <si>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</si>
  <si>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</si>
  <si>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</si>
  <si>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</si>
  <si>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</si>
  <si>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</si>
  <si>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</si>
  <si>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</si>
  <si>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</si>
  <si>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</si>
  <si>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</si>
  <si>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</si>
  <si>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</si>
  <si>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</si>
  <si>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</si>
  <si>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</si>
  <si>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</si>
  <si>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</si>
  <si>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</si>
  <si>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</si>
  <si>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</si>
  <si>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</si>
  <si>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</si>
  <si>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</si>
  <si>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</si>
  <si>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</si>
  <si>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</si>
  <si>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</si>
  <si>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</si>
  <si>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</si>
  <si>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</si>
  <si>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</si>
  <si>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</si>
  <si>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</si>
  <si>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</si>
  <si>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</si>
  <si>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</si>
  <si>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</si>
  <si>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</si>
  <si>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</si>
  <si>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</si>
  <si>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</si>
  <si>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</si>
  <si>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</si>
  <si>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</si>
  <si>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</si>
  <si>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</si>
  <si>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</si>
  <si>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</si>
  <si>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</si>
  <si>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</si>
  <si>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</si>
  <si>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</si>
  <si>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</si>
  <si>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</si>
  <si>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</si>
  <si>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</si>
  <si>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</si>
  <si>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</si>
  <si>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</si>
  <si>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</si>
  <si>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</si>
  <si>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</si>
  <si>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</si>
  <si>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</si>
  <si>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</si>
  <si>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</si>
  <si>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</si>
  <si>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</si>
  <si>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</si>
  <si>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</si>
  <si>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</si>
  <si>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</si>
  <si>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</si>
  <si>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</si>
  <si>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</si>
  <si>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</si>
  <si>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</si>
  <si>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</si>
  <si>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</si>
  <si>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</si>
  <si>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</si>
  <si>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</si>
  <si>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</si>
  <si>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</si>
  <si>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</si>
  <si>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</si>
  <si>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</si>
  <si>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</si>
  <si>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</si>
  <si>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</si>
  <si>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</si>
  <si>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</si>
  <si>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</si>
  <si>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</si>
  <si>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</si>
  <si>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</si>
  <si>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</si>
  <si>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</si>
  <si>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</si>
  <si>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</si>
  <si>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</si>
  <si>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</si>
  <si>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</si>
  <si>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</si>
  <si>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</si>
  <si>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</si>
  <si>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</si>
  <si>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</si>
  <si>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</si>
  <si>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</si>
  <si>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</si>
  <si>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</si>
  <si>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</si>
  <si>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</si>
  <si>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</si>
  <si>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</si>
  <si>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</si>
  <si>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</si>
  <si>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</si>
  <si>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</si>
  <si>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</si>
  <si>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</si>
  <si>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</si>
  <si>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</si>
  <si>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</si>
  <si>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</si>
  <si>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</si>
  <si>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</si>
  <si>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</si>
  <si>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</si>
  <si>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</si>
  <si>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</si>
  <si>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</si>
  <si>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</si>
  <si>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</si>
  <si>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</si>
  <si>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</si>
  <si>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</si>
  <si>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</si>
  <si>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</si>
  <si>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</si>
  <si>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</si>
  <si>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</si>
  <si>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</si>
  <si>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</si>
  <si>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</si>
  <si>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</si>
  <si>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</si>
  <si>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</si>
  <si>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</si>
  <si>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</si>
  <si>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</si>
  <si>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</si>
  <si>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</si>
  <si>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</si>
  <si>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</si>
  <si>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</si>
  <si>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</si>
  <si>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</si>
  <si>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</si>
  <si>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</si>
  <si>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</si>
  <si>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</si>
  <si>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</si>
  <si>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</si>
  <si>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</si>
  <si>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</si>
  <si>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</si>
  <si>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</si>
  <si>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</si>
  <si>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</si>
  <si>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</si>
  <si>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</si>
  <si>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</si>
  <si>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</si>
  <si>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</si>
  <si>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</si>
  <si>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</si>
  <si>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</si>
  <si>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</si>
  <si>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</si>
  <si>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</si>
  <si>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</si>
  <si>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</si>
  <si>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</si>
  <si>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</si>
  <si>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</si>
  <si>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</si>
  <si>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</si>
  <si>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</si>
  <si>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</si>
  <si>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</si>
  <si>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</si>
  <si>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</si>
  <si>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</si>
  <si>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</si>
  <si>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</si>
  <si>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</si>
  <si>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</si>
  <si>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</si>
  <si>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</si>
  <si>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</si>
  <si>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</si>
  <si>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</si>
  <si>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</si>
  <si>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</si>
  <si>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</si>
  <si>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</si>
  <si>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</si>
  <si>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</si>
  <si>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</si>
  <si>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</si>
  <si>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</si>
  <si>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</si>
  <si>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</si>
  <si>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</si>
  <si>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</si>
  <si>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</si>
  <si>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</si>
  <si>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</si>
  <si>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</si>
  <si>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</si>
  <si>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</si>
  <si>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</si>
  <si>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</si>
  <si>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</si>
  <si>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</si>
  <si>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</si>
  <si>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</si>
  <si>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</si>
  <si>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</si>
  <si>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</si>
  <si>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</si>
  <si>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</si>
  <si>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</si>
  <si>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</si>
  <si>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</si>
  <si>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</si>
  <si>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</si>
  <si>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</si>
  <si>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</si>
  <si>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</si>
  <si>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</si>
  <si>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</si>
  <si>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</si>
  <si>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</si>
  <si>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</si>
  <si>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</si>
  <si>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</si>
  <si>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</si>
  <si>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</si>
  <si>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</si>
  <si>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</si>
  <si>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</si>
  <si>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</si>
  <si>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</si>
  <si>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</si>
  <si>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</si>
  <si>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</si>
  <si>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</si>
  <si>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</si>
  <si>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</si>
  <si>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</si>
  <si>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</si>
  <si>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</si>
  <si>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</si>
  <si>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</si>
  <si>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</si>
  <si>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</si>
  <si>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</si>
  <si>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</si>
  <si>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</si>
  <si>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</si>
  <si>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</si>
  <si>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</si>
  <si>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</si>
  <si>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</si>
  <si>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</si>
  <si>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</si>
  <si>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</si>
  <si>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</si>
  <si>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</si>
  <si>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</si>
  <si>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</si>
  <si>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</si>
  <si>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</si>
  <si>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</si>
  <si>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</si>
  <si>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</si>
  <si>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</si>
  <si>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</si>
  <si>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</si>
  <si>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</si>
  <si>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</si>
  <si>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</si>
  <si>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</si>
  <si>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</si>
  <si>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</si>
  <si>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</si>
  <si>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</si>
  <si>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</si>
  <si>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</si>
  <si>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</si>
  <si>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</si>
  <si>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</si>
  <si>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</si>
  <si>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</si>
  <si>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</si>
  <si>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</si>
  <si>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</si>
  <si>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</si>
  <si>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</si>
  <si>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</si>
  <si>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</si>
  <si>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</si>
  <si>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</si>
  <si>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</si>
  <si>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</si>
  <si>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</si>
  <si>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</si>
  <si>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</si>
  <si>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</si>
  <si>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</si>
  <si>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</si>
  <si>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</si>
  <si>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</si>
  <si>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</si>
  <si>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</si>
  <si>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</si>
  <si>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</si>
  <si>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</si>
  <si>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</si>
  <si>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</si>
  <si>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</si>
  <si>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</si>
  <si>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</si>
  <si>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</si>
  <si>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</si>
  <si>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</si>
  <si>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</si>
  <si>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</si>
  <si>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</si>
  <si>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</si>
  <si>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</si>
  <si>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</si>
  <si>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</si>
  <si>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</si>
  <si>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</si>
  <si>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</si>
  <si>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</si>
  <si>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</si>
  <si>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</si>
  <si>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</si>
  <si>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</si>
  <si>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</si>
  <si>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</si>
  <si>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</si>
  <si>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</si>
  <si>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</si>
  <si>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</si>
  <si>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</si>
  <si>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</si>
  <si>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</si>
  <si>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</si>
  <si>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</si>
  <si>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</si>
  <si>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</si>
  <si>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</si>
  <si>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</si>
  <si>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</si>
  <si>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</si>
  <si>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</si>
  <si>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</si>
  <si>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</si>
  <si>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</si>
  <si>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</si>
  <si>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</si>
  <si>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</si>
  <si>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</si>
  <si>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</si>
  <si>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</si>
  <si>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</si>
  <si>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</si>
  <si>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</si>
  <si>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</si>
  <si>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</si>
  <si>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</si>
  <si>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</si>
  <si>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</si>
  <si>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</si>
  <si>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</si>
  <si>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</si>
  <si>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</si>
  <si>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</si>
  <si>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</si>
  <si>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</si>
  <si>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</si>
  <si>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</si>
  <si>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</si>
  <si>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</si>
  <si>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</si>
  <si>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</si>
  <si>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</si>
  <si>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</si>
  <si>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</si>
  <si>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</si>
  <si>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</si>
  <si>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</si>
  <si>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</si>
  <si>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</si>
  <si>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</si>
  <si>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</si>
  <si>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</si>
  <si>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</si>
  <si>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</si>
  <si>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</si>
  <si>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</si>
  <si>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</si>
  <si>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</si>
  <si>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</si>
  <si>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</si>
  <si>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</si>
  <si>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</si>
  <si>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</si>
  <si>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</si>
  <si>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</si>
  <si>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</si>
  <si>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</si>
  <si>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</si>
  <si>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</si>
  <si>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</si>
  <si>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</si>
  <si>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</si>
  <si>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</si>
  <si>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</si>
  <si>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</si>
  <si>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</si>
  <si>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</si>
  <si>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</si>
  <si>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</si>
  <si>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</si>
  <si>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</si>
  <si>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</si>
  <si>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</si>
  <si>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</si>
  <si>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</si>
  <si>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</si>
  <si>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</si>
  <si>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</si>
  <si>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</si>
  <si>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</si>
  <si>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</si>
  <si>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</si>
  <si>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</si>
  <si>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</si>
  <si>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</si>
  <si>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</si>
  <si>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</si>
  <si>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</si>
  <si>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</si>
  <si>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</si>
  <si>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</si>
  <si>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</si>
  <si>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</si>
  <si>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</si>
  <si>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</si>
  <si>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</si>
  <si>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</si>
  <si>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</si>
  <si>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</si>
  <si>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</si>
  <si>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</si>
  <si>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</si>
  <si>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</si>
  <si>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</si>
  <si>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</si>
  <si>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</si>
  <si>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</si>
  <si>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</si>
  <si>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</si>
  <si>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</si>
  <si>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</si>
  <si>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</si>
  <si>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</si>
  <si>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</si>
  <si>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</si>
  <si>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</si>
  <si>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</si>
  <si>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</si>
  <si>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</si>
  <si>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</si>
  <si>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</si>
  <si>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</si>
  <si>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</si>
  <si>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</si>
  <si>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</si>
  <si>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</si>
  <si>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</si>
  <si>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</si>
  <si>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</si>
  <si>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</si>
  <si>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</si>
  <si>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</si>
  <si>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</si>
  <si>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</si>
  <si>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</si>
  <si>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</si>
  <si>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</si>
  <si>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</si>
  <si>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</si>
  <si>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</si>
  <si>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</si>
  <si>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</si>
  <si>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</si>
  <si>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</si>
  <si>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</si>
  <si>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</si>
  <si>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</si>
  <si>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</si>
  <si>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</si>
  <si>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</si>
  <si>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</si>
  <si>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</si>
  <si>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</si>
  <si>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</si>
  <si>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</si>
  <si>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</si>
  <si>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</si>
  <si>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</si>
  <si>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</si>
  <si>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</si>
  <si>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</si>
  <si>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</si>
  <si>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</si>
  <si>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</si>
  <si>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</si>
  <si>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</si>
  <si>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</si>
  <si>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</si>
  <si>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</si>
  <si>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</si>
  <si>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</si>
  <si>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</si>
  <si>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</si>
  <si>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</si>
  <si>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</si>
  <si>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</si>
  <si>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</si>
  <si>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</si>
  <si>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</si>
  <si>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</si>
  <si>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</si>
  <si>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</si>
  <si>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</si>
  <si>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</si>
  <si>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</si>
  <si>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</si>
  <si>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</si>
  <si>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</si>
  <si>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</si>
  <si>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</si>
  <si>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</si>
  <si>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</si>
  <si>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</si>
  <si>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</si>
  <si>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</si>
  <si>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</si>
  <si>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</si>
  <si>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</si>
  <si>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</si>
  <si>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</si>
  <si>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</si>
  <si>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</si>
  <si>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</si>
  <si>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</si>
  <si>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</si>
  <si>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</si>
  <si>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</si>
  <si>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</si>
  <si>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</si>
  <si>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</si>
  <si>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</si>
  <si>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</si>
  <si>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</si>
  <si>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</si>
  <si>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</si>
  <si>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</si>
  <si>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</si>
  <si>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</si>
  <si>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</si>
  <si>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</si>
  <si>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</si>
  <si>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</si>
  <si>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</si>
  <si>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</si>
  <si>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</si>
  <si>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</si>
  <si>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</si>
  <si>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</si>
  <si>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</si>
  <si>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</si>
  <si>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</si>
  <si>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</si>
  <si>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</si>
  <si>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</si>
  <si>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</si>
  <si>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</si>
  <si>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</si>
  <si>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</si>
  <si>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</si>
  <si>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</si>
  <si>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</si>
  <si>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</si>
  <si>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</si>
  <si>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</si>
  <si>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</si>
  <si>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</si>
  <si>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</si>
  <si>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</si>
  <si>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</si>
  <si>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</si>
  <si>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</si>
  <si>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</si>
  <si>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</si>
  <si>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</si>
  <si>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</si>
  <si>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</si>
  <si>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</si>
  <si>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</si>
  <si>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</si>
  <si>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</si>
  <si>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</si>
  <si>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</si>
  <si>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</si>
  <si>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</si>
  <si>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</si>
  <si>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</si>
  <si>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</si>
  <si>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</si>
  <si>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</si>
  <si>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</si>
  <si>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</si>
  <si>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</si>
  <si>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</si>
  <si>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</si>
  <si>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</si>
  <si>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</si>
  <si>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</si>
  <si>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</si>
  <si>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</si>
  <si>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</si>
  <si>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</si>
  <si>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</si>
  <si>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</si>
  <si>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</si>
  <si>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</si>
  <si>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</si>
  <si>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</si>
  <si>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</si>
  <si>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</si>
  <si>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</si>
  <si>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</si>
  <si>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</si>
  <si>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</si>
  <si>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</si>
  <si>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</si>
  <si>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</si>
  <si>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</si>
  <si>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</si>
  <si>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</si>
  <si>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</si>
  <si>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</si>
  <si>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</si>
  <si>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</si>
  <si>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</si>
  <si>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</si>
  <si>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</si>
  <si>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</si>
  <si>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</si>
  <si>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</si>
  <si>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</si>
  <si>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</si>
  <si>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</si>
  <si>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</si>
  <si>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</si>
  <si>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</si>
  <si>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</si>
  <si>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</si>
  <si>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</si>
  <si>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</si>
  <si>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</si>
  <si>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</si>
  <si>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</si>
  <si>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</si>
  <si>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</si>
  <si>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</si>
  <si>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</si>
  <si>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</si>
  <si>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</si>
  <si>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</si>
  <si>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</si>
  <si>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</si>
  <si>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</si>
  <si>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</si>
  <si>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</si>
  <si>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</si>
  <si>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</si>
  <si>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</si>
  <si>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</si>
  <si>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</si>
  <si>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</si>
  <si>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</si>
  <si>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</si>
  <si>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</si>
  <si>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</si>
  <si>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</si>
  <si>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</si>
  <si>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</si>
  <si>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</si>
  <si>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</si>
  <si>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</si>
  <si>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</si>
  <si>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</si>
  <si>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</si>
  <si>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</si>
  <si>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</si>
  <si>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</si>
  <si>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</si>
  <si>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</si>
  <si>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</si>
  <si>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</si>
  <si>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</si>
  <si>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</si>
  <si>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</si>
  <si>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</si>
  <si>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</si>
  <si>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</si>
  <si>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</si>
  <si>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</si>
  <si>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</si>
  <si>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</si>
  <si>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</si>
  <si>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</si>
  <si>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</si>
  <si>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</si>
  <si>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</si>
  <si>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</si>
  <si>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</si>
  <si>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</si>
  <si>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</si>
  <si>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</si>
  <si>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</si>
  <si>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</si>
  <si>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</si>
  <si>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</si>
  <si>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</si>
  <si>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</si>
  <si>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</si>
  <si>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</si>
  <si>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</si>
  <si>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</si>
  <si>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</si>
  <si>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</si>
  <si>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</si>
  <si>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</si>
  <si>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</si>
  <si>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</si>
  <si>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</si>
  <si>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</si>
  <si>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</si>
  <si>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</si>
  <si>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</si>
  <si>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</si>
  <si>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</si>
  <si>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</si>
  <si>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</si>
  <si>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</si>
  <si>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</si>
  <si>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</si>
  <si>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</si>
  <si>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</si>
  <si>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</si>
  <si>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</si>
  <si>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</si>
  <si>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</si>
  <si>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</si>
  <si>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</si>
  <si>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</si>
  <si>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</si>
  <si>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</si>
  <si>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</si>
  <si>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</si>
  <si>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</si>
  <si>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</si>
  <si>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</si>
  <si>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</si>
  <si>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</si>
  <si>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</si>
  <si>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</si>
  <si>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</si>
  <si>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</si>
  <si>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</si>
  <si>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</si>
  <si>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</si>
  <si>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</si>
  <si>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</si>
  <si>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</si>
  <si>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</si>
  <si>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</si>
  <si>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</si>
  <si>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</si>
  <si>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</si>
  <si>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</si>
  <si>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</si>
  <si>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</si>
  <si>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</si>
  <si>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</si>
  <si>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</si>
  <si>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</si>
  <si>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</si>
  <si>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</si>
  <si>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</si>
  <si>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</si>
  <si>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</si>
  <si>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</si>
  <si>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</si>
  <si>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</si>
  <si>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</si>
  <si>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</si>
  <si>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</si>
  <si>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</si>
  <si>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</si>
  <si>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</si>
  <si>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</si>
  <si>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</si>
  <si>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</si>
  <si>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</si>
  <si>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</si>
  <si>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</si>
  <si>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</si>
  <si>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</si>
  <si>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</si>
  <si>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</si>
  <si>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</si>
  <si>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</si>
  <si>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</si>
  <si>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</si>
  <si>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</si>
  <si>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</si>
  <si>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</si>
  <si>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</si>
  <si>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</si>
  <si>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</si>
  <si>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</si>
  <si>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</si>
  <si>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</si>
  <si>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</si>
  <si>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</si>
  <si>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</si>
  <si>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</si>
  <si>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</si>
  <si>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</si>
  <si>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</si>
  <si>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</si>
  <si>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</si>
  <si>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</si>
  <si>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</si>
  <si>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</si>
  <si>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</si>
  <si>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</si>
  <si>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</si>
  <si>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</si>
  <si>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</si>
  <si>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</si>
  <si>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</si>
  <si>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</si>
  <si>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</si>
  <si>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</si>
  <si>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</si>
  <si>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</si>
  <si>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</si>
  <si>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</si>
  <si>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</si>
  <si>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</si>
  <si>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</si>
  <si>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</si>
  <si>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</si>
  <si>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</si>
  <si>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</si>
  <si>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</si>
  <si>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</si>
  <si>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</si>
  <si>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</si>
  <si>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</si>
  <si>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</si>
  <si>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</si>
  <si>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</si>
  <si>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</si>
  <si>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</si>
  <si>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</si>
  <si>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</si>
  <si>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</si>
  <si>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</si>
  <si>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</si>
  <si>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</si>
  <si>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</si>
  <si>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</si>
  <si>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</si>
  <si>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</si>
  <si>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</si>
  <si>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</si>
  <si>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</si>
  <si>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</si>
  <si>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</si>
  <si>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</si>
  <si>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</si>
  <si>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</si>
  <si>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</si>
  <si>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</si>
  <si>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</si>
  <si>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</si>
  <si>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</si>
  <si>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</si>
  <si>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</si>
  <si>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</si>
  <si>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</si>
  <si>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</si>
  <si>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</si>
  <si>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</si>
  <si>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</si>
  <si>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</si>
  <si>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</si>
  <si>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</si>
  <si>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</si>
  <si>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</si>
  <si>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</si>
  <si>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</si>
  <si>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</si>
  <si>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</si>
  <si>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</si>
  <si>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</si>
  <si>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</si>
  <si>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</si>
  <si>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</si>
  <si>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</si>
  <si>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</si>
  <si>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</si>
  <si>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</si>
  <si>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</si>
  <si>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</si>
  <si>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</si>
  <si>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</si>
  <si>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</si>
  <si>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</si>
  <si>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</si>
  <si>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</si>
  <si>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</si>
  <si>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</si>
  <si>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</si>
  <si>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</si>
  <si>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</si>
  <si>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</si>
  <si>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</si>
  <si>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</si>
  <si>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</si>
  <si>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</si>
  <si>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</si>
  <si>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</si>
  <si>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</si>
  <si>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</si>
  <si>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</si>
  <si>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</si>
  <si>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</si>
  <si>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</si>
  <si>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</si>
  <si>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</si>
  <si>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</si>
  <si>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</si>
  <si>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</si>
  <si>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</si>
  <si>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</si>
  <si>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</si>
  <si>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</si>
  <si>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</si>
  <si>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</si>
  <si>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</si>
  <si>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</si>
  <si>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</si>
  <si>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</si>
  <si>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</si>
  <si>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</si>
  <si>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</si>
  <si>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</si>
  <si>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</si>
  <si>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</si>
  <si>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</si>
  <si>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</si>
  <si>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</si>
  <si>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</si>
  <si>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</si>
  <si>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</si>
  <si>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</si>
  <si>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</si>
  <si>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</si>
  <si>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</si>
  <si>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</si>
  <si>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</si>
  <si>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</si>
  <si>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</si>
  <si>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</si>
  <si>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</si>
  <si>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</si>
  <si>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</si>
  <si>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</si>
  <si>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</si>
  <si>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</si>
  <si>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</si>
  <si>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</si>
  <si>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</si>
  <si>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</si>
  <si>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</si>
  <si>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</si>
  <si>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</si>
  <si>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</si>
  <si>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</si>
  <si>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</si>
  <si>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</si>
  <si>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</si>
  <si>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</si>
  <si>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</si>
  <si>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</si>
  <si>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</si>
  <si>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</si>
  <si>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</si>
  <si>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</si>
  <si>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</si>
  <si>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</si>
  <si>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</si>
  <si>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</si>
  <si>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</si>
  <si>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</si>
  <si>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</si>
  <si>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</si>
  <si>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</si>
  <si>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</si>
  <si>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</si>
  <si>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</si>
  <si>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</si>
  <si>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</si>
  <si>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</si>
  <si>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</si>
  <si>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</si>
  <si>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</si>
  <si>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</si>
  <si>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</si>
  <si>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</si>
  <si>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</si>
  <si>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</si>
  <si>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</si>
  <si>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</si>
  <si>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</si>
  <si>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</si>
  <si>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</si>
  <si>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</si>
  <si>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</si>
  <si>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</si>
  <si>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</si>
  <si>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</si>
  <si>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</si>
  <si>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</si>
  <si>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</si>
  <si>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</si>
  <si>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</si>
  <si>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</si>
  <si>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</si>
  <si>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</si>
  <si>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</si>
  <si>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</si>
  <si>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</si>
  <si>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</si>
  <si>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</si>
  <si>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</si>
  <si>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</si>
  <si>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</si>
  <si>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</si>
  <si>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</si>
  <si>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</si>
  <si>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</si>
  <si>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</si>
  <si>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</si>
  <si>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</si>
  <si>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</si>
  <si>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</si>
  <si>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</si>
  <si>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</si>
  <si>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</si>
  <si>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</si>
  <si>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</si>
  <si>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</si>
  <si>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</si>
  <si>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</si>
  <si>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</si>
  <si>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</si>
  <si>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</si>
  <si>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</si>
  <si>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</si>
  <si>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</si>
  <si>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</si>
  <si>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</si>
  <si>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</si>
  <si>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</si>
  <si>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</si>
  <si>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</si>
  <si>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</si>
  <si>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</si>
  <si>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</si>
  <si>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</si>
  <si>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</si>
  <si>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</si>
  <si>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</si>
  <si>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</si>
  <si>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</si>
  <si>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</si>
  <si>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</si>
  <si>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</si>
  <si>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</si>
  <si>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</si>
  <si>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</si>
  <si>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</si>
  <si>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</si>
  <si>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</si>
  <si>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</si>
  <si>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</si>
  <si>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</si>
  <si>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</si>
  <si>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</si>
  <si>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</si>
  <si>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</si>
  <si>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</si>
  <si>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</si>
  <si>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</si>
  <si>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</si>
  <si>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</si>
  <si>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</si>
  <si>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</si>
  <si>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</si>
  <si>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</si>
  <si>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</si>
  <si>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</si>
  <si>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</si>
  <si>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</si>
  <si>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</si>
  <si>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</si>
  <si>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</si>
  <si>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</si>
  <si>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</si>
  <si>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</si>
  <si>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</si>
  <si>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</si>
  <si>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</si>
  <si>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</si>
  <si>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</si>
  <si>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</si>
  <si>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</si>
  <si>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</si>
  <si>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</si>
  <si>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</si>
  <si>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</si>
  <si>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</si>
  <si>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</si>
  <si>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</si>
  <si>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</si>
  <si>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</si>
  <si>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</si>
  <si>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</si>
  <si>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</si>
  <si>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</si>
  <si>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</si>
  <si>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</si>
  <si>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</si>
  <si>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</si>
  <si>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</si>
  <si>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</si>
  <si>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</si>
  <si>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</si>
  <si>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</si>
  <si>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</si>
  <si>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</si>
  <si>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</si>
  <si>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</si>
  <si>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</si>
  <si>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</si>
  <si>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</si>
  <si>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</si>
  <si>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</si>
  <si>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</si>
  <si>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</si>
  <si>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</si>
  <si>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</si>
  <si>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</si>
  <si>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</si>
  <si>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</si>
  <si>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</si>
  <si>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</si>
  <si>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</si>
  <si>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</si>
  <si>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</si>
  <si>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</si>
  <si>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</si>
  <si>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</si>
  <si>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</si>
  <si>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</si>
  <si>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</si>
  <si>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</si>
  <si>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</si>
  <si>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</si>
  <si>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</si>
  <si>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</si>
  <si>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</si>
  <si>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</si>
  <si>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</si>
  <si>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</si>
  <si>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</si>
  <si>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</si>
  <si>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</si>
  <si>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</si>
  <si>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</si>
  <si>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</si>
  <si>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</si>
  <si>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</si>
  <si>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</si>
  <si>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</si>
  <si>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</si>
  <si>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</si>
  <si>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</si>
  <si>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</si>
  <si>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</si>
  <si>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</si>
  <si>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</si>
  <si>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</si>
  <si>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</si>
  <si>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</si>
  <si>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</si>
  <si>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</si>
  <si>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</si>
  <si>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</si>
  <si>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</si>
  <si>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</si>
  <si>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</si>
  <si>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</si>
  <si>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</si>
  <si>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</si>
  <si>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</si>
  <si>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</si>
  <si>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</si>
  <si>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</si>
  <si>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</si>
  <si>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</si>
  <si>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</si>
  <si>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</si>
  <si>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</si>
  <si>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</si>
  <si>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</si>
  <si>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</si>
  <si>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</si>
  <si>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</si>
  <si>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</si>
  <si>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</si>
  <si>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</si>
  <si>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</si>
  <si>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</si>
  <si>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</si>
  <si>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</si>
  <si>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</si>
  <si>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</si>
  <si>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</si>
  <si>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</si>
  <si>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</si>
  <si>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</si>
  <si>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</si>
  <si>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</si>
  <si>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</si>
  <si>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</si>
  <si>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</si>
  <si>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</si>
  <si>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</si>
  <si>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</si>
  <si>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</si>
  <si>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</si>
  <si>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</si>
  <si>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</si>
  <si>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</si>
  <si>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</si>
  <si>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</si>
  <si>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</si>
  <si>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</si>
  <si>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</si>
  <si>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</si>
  <si>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</si>
  <si>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</si>
  <si>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</si>
  <si>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</si>
  <si>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</si>
  <si>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</si>
  <si>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</si>
  <si>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</si>
  <si>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</si>
  <si>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</si>
  <si>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</si>
  <si>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</si>
  <si>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</si>
  <si>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</si>
  <si>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</si>
  <si>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</si>
  <si>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</si>
  <si>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</si>
  <si>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</si>
  <si>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</si>
  <si>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</si>
  <si>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</si>
  <si>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</si>
  <si>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</si>
  <si>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</si>
  <si>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</si>
  <si>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</si>
  <si>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</si>
  <si>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</si>
  <si>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</si>
  <si>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</si>
  <si>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</si>
  <si>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</si>
  <si>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</si>
  <si>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</si>
  <si>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</si>
  <si>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</si>
  <si>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</si>
  <si>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</si>
  <si>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</si>
  <si>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</si>
  <si>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</si>
  <si>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</si>
  <si>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</si>
  <si>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</si>
  <si>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</si>
  <si>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</si>
  <si>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</si>
  <si>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</si>
  <si>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</si>
  <si>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</si>
  <si>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</si>
  <si>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</si>
  <si>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</si>
  <si>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</si>
  <si>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</si>
  <si>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</si>
  <si>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</si>
  <si>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</si>
  <si>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</si>
  <si>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</si>
  <si>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</si>
  <si>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</si>
  <si>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</si>
  <si>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</si>
  <si>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</si>
  <si>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</si>
  <si>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</si>
  <si>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</si>
  <si>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</si>
  <si>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</si>
  <si>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</si>
  <si>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</si>
  <si>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</si>
  <si>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</si>
  <si>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</si>
  <si>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</si>
  <si>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</si>
  <si>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</si>
  <si>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</si>
  <si>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</si>
  <si>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</si>
  <si>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</si>
  <si>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</si>
  <si>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</si>
  <si>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</si>
  <si>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</si>
  <si>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</si>
  <si>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</si>
  <si>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</si>
  <si>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</si>
  <si>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</si>
  <si>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</si>
  <si>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</si>
  <si>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</si>
  <si>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</si>
  <si>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</si>
  <si>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</si>
  <si>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</si>
  <si>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</si>
  <si>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</si>
  <si>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</si>
  <si>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</si>
  <si>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</si>
  <si>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</si>
  <si>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</si>
  <si>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</si>
  <si>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</si>
  <si>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</si>
  <si>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</si>
  <si>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</si>
  <si>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</si>
  <si>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</si>
  <si>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</si>
  <si>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</si>
  <si>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</si>
  <si>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</si>
  <si>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</si>
  <si>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</si>
  <si>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</si>
  <si>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</si>
  <si>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</si>
  <si>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</si>
  <si>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</si>
  <si>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</si>
  <si>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</si>
  <si>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</si>
  <si>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</si>
  <si>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</si>
  <si>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</si>
  <si>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</si>
  <si>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</si>
  <si>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</si>
  <si>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</si>
  <si>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</si>
  <si>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</si>
  <si>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</si>
  <si>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</si>
  <si>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</si>
  <si>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</si>
  <si>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</si>
  <si>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</si>
  <si>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</si>
  <si>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</si>
  <si>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</si>
  <si>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</si>
  <si>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</si>
  <si>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</si>
  <si>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</si>
  <si>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</si>
  <si>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</si>
  <si>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</si>
  <si>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</si>
  <si>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</si>
  <si>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</si>
  <si>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</si>
  <si>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</si>
  <si>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</si>
  <si>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</si>
  <si>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</si>
  <si>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</si>
  <si>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</si>
  <si>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</si>
  <si>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</si>
  <si>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</si>
  <si>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</si>
  <si>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</si>
  <si>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</si>
  <si>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</si>
  <si>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</si>
  <si>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</si>
  <si>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</si>
  <si>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</si>
  <si>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</si>
  <si>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</si>
  <si>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</si>
  <si>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</si>
  <si>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</si>
  <si>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</si>
  <si>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</si>
  <si>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</si>
  <si>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</si>
  <si>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</si>
  <si>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</si>
  <si>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</si>
  <si>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</si>
  <si>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</si>
  <si>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</si>
  <si>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</si>
  <si>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</si>
  <si>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</si>
  <si>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</si>
  <si>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</si>
  <si>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</si>
  <si>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</si>
  <si>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</si>
  <si>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</si>
  <si>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</si>
  <si>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</si>
  <si>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</si>
  <si>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</si>
  <si>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</si>
  <si>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</si>
  <si>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</si>
  <si>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</si>
  <si>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</si>
  <si>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</si>
  <si>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</si>
  <si>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</si>
  <si>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</si>
  <si>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</si>
  <si>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</si>
  <si>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</si>
  <si>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</si>
  <si>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</si>
  <si>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</si>
  <si>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</si>
  <si>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</si>
  <si>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</si>
  <si>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</si>
  <si>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</si>
  <si>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</si>
  <si>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</si>
  <si>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</si>
  <si>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</si>
  <si>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</si>
  <si>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</si>
  <si>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</si>
  <si>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</si>
  <si>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</si>
  <si>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</si>
  <si>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</si>
  <si>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</si>
  <si>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</si>
  <si>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</si>
  <si>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</si>
  <si>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</si>
  <si>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</si>
  <si>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</si>
  <si>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</si>
  <si>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</si>
  <si>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</si>
  <si>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</si>
  <si>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</si>
  <si>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</si>
  <si>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</si>
  <si>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</si>
  <si>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</si>
  <si>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</si>
  <si>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</si>
  <si>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</si>
  <si>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</si>
  <si>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</si>
  <si>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</si>
  <si>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</si>
  <si>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</si>
  <si>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</si>
  <si>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</si>
  <si>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</si>
  <si>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</si>
  <si>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</si>
  <si>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</si>
  <si>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</si>
  <si>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</si>
  <si>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</si>
  <si>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</si>
  <si>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</si>
  <si>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</si>
  <si>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</si>
  <si>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</si>
  <si>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</si>
  <si>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</si>
  <si>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</si>
  <si>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</si>
  <si>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</si>
  <si>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</si>
  <si>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</si>
  <si>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</si>
  <si>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</si>
  <si>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</si>
  <si>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</si>
  <si>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</si>
  <si>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</si>
  <si>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</si>
  <si>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</si>
  <si>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</si>
  <si>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</si>
  <si>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</si>
  <si>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</si>
  <si>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</si>
  <si>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</si>
  <si>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</si>
  <si>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</si>
  <si>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</si>
  <si>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</si>
  <si>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</si>
  <si>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</si>
  <si>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</si>
  <si>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</si>
  <si>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</si>
  <si>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</si>
  <si>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</si>
  <si>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</si>
  <si>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</si>
  <si>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</si>
  <si>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</si>
  <si>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</si>
  <si>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</si>
  <si>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</si>
  <si>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</si>
  <si>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</si>
  <si>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</si>
  <si>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</si>
  <si>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</si>
  <si>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</si>
  <si>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</si>
  <si>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</si>
  <si>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</si>
  <si>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</si>
  <si>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</si>
  <si>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</si>
  <si>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</si>
  <si>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</si>
  <si>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</si>
  <si>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</si>
  <si>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</si>
  <si>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</si>
  <si>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</si>
  <si>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</si>
  <si>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</si>
  <si>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</si>
  <si>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</si>
  <si>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</si>
  <si>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</si>
  <si>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</si>
  <si>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</si>
  <si>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</si>
  <si>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</si>
  <si>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</si>
  <si>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</si>
  <si>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</si>
  <si>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</si>
  <si>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</si>
  <si>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</si>
  <si>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</si>
  <si>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</si>
  <si>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</si>
  <si>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</si>
  <si>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</si>
  <si>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</si>
  <si>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</si>
  <si>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</si>
  <si>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</si>
  <si>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</si>
  <si>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</si>
  <si>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</si>
  <si>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</si>
  <si>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</si>
  <si>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</si>
  <si>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</si>
  <si>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</si>
  <si>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</si>
  <si>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</si>
  <si>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</si>
  <si>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</si>
  <si>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</si>
  <si>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</si>
  <si>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</si>
  <si>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</si>
  <si>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</si>
  <si>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</si>
  <si>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</si>
  <si>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</si>
  <si>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</si>
  <si>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</si>
  <si>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</si>
  <si>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</si>
  <si>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</si>
  <si>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</si>
  <si>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</si>
  <si>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</si>
  <si>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</si>
  <si>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</si>
  <si>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</si>
  <si>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</si>
  <si>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</si>
  <si>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</si>
  <si>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</si>
  <si>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</si>
  <si>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</si>
  <si>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</si>
  <si>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</si>
  <si>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</si>
  <si>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</si>
  <si>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</si>
  <si>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</si>
  <si>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</si>
  <si>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</si>
  <si>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</si>
  <si>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</si>
  <si>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</si>
  <si>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</si>
  <si>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</si>
  <si>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</si>
  <si>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</si>
  <si>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</si>
  <si>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</si>
  <si>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</si>
  <si>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</si>
  <si>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</si>
  <si>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</si>
  <si>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</si>
  <si>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</si>
  <si>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</si>
  <si>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</si>
  <si>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</si>
  <si>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</si>
  <si>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</si>
  <si>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</si>
  <si>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</si>
  <si>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</si>
  <si>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</si>
  <si>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</si>
  <si>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</si>
  <si>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</si>
  <si>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</si>
  <si>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</si>
  <si>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</si>
  <si>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</si>
  <si>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</si>
  <si>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</si>
  <si>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</si>
  <si>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</si>
  <si>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</si>
  <si>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</si>
  <si>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</si>
  <si>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</si>
  <si>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</si>
  <si>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</si>
  <si>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</si>
  <si>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</si>
  <si>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</si>
  <si>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</si>
  <si>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</si>
  <si>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</si>
  <si>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</si>
  <si>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</si>
  <si>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</si>
  <si>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</si>
  <si>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</si>
  <si>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</si>
  <si>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</si>
  <si>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</si>
  <si>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</si>
  <si>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</si>
  <si>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</si>
  <si>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</si>
  <si>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</si>
  <si>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</si>
  <si>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</si>
  <si>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</si>
  <si>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</si>
  <si>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</si>
  <si>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</si>
  <si>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</si>
  <si>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</si>
  <si>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</si>
  <si>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</si>
  <si>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</si>
  <si>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</si>
  <si>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</si>
  <si>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</si>
  <si>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</si>
  <si>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</si>
  <si>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</si>
  <si>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</si>
  <si>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</si>
  <si>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</si>
  <si>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</si>
  <si>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</si>
  <si>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</si>
  <si>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</si>
  <si>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</si>
  <si>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</si>
  <si>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</si>
  <si>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</si>
  <si>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</si>
  <si>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</si>
  <si>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</si>
  <si>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</si>
  <si>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</si>
  <si>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</si>
  <si>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</si>
  <si>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</si>
  <si>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</si>
  <si>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</si>
  <si>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</si>
  <si>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</si>
  <si>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</si>
  <si>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</si>
  <si>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</si>
  <si>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</si>
  <si>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</si>
  <si>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</si>
  <si>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</si>
  <si>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</si>
  <si>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</si>
  <si>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</si>
  <si>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</si>
  <si>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</si>
  <si>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</si>
  <si>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</si>
  <si>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</si>
  <si>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</si>
  <si>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</si>
  <si>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</si>
  <si>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</si>
  <si>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</si>
  <si>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</si>
  <si>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</si>
  <si>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</si>
  <si>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</si>
  <si>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</si>
  <si>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</si>
  <si>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</si>
  <si>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</si>
  <si>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</si>
  <si>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</si>
  <si>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</si>
  <si>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</si>
  <si>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</si>
  <si>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</si>
  <si>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</si>
  <si>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</si>
  <si>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</si>
  <si>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</si>
  <si>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</si>
  <si>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</si>
  <si>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</si>
  <si>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</si>
  <si>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</si>
  <si>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</si>
  <si>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</si>
  <si>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</si>
  <si>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</si>
  <si>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</si>
  <si>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</si>
  <si>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</si>
  <si>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</si>
  <si>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</si>
  <si>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</si>
  <si>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</si>
  <si>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</si>
  <si>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</si>
  <si>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</si>
  <si>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</si>
  <si>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</si>
  <si>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</si>
  <si>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</si>
  <si>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</si>
  <si>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</si>
  <si>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</si>
  <si>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</si>
  <si>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</si>
  <si>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</si>
  <si>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</si>
  <si>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</si>
  <si>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</si>
  <si>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</si>
  <si>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</si>
  <si>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</si>
  <si>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</si>
  <si>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</si>
  <si>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</si>
  <si>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</si>
  <si>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</si>
  <si>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</si>
  <si>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</si>
  <si>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</si>
  <si>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</si>
  <si>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</si>
  <si>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</si>
  <si>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</si>
  <si>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</si>
  <si>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</si>
  <si>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</si>
  <si>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</si>
  <si>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</si>
  <si>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</si>
  <si>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</si>
  <si>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</si>
  <si>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</si>
  <si>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</si>
  <si>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</si>
  <si>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</si>
  <si>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</si>
  <si>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</si>
  <si>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</si>
  <si>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</si>
  <si>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</si>
  <si>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</si>
  <si>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</si>
  <si>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</si>
  <si>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</si>
  <si>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</si>
  <si>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</si>
  <si>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</si>
  <si>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</si>
  <si>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</si>
  <si>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</si>
  <si>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</si>
  <si>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</si>
  <si>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</si>
  <si>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</si>
  <si>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</si>
  <si>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</si>
  <si>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</si>
  <si>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</si>
  <si>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</si>
  <si>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</si>
  <si>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</si>
  <si>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</si>
  <si>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</si>
  <si>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</si>
  <si>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</si>
  <si>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</si>
  <si>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</si>
  <si>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</si>
  <si>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</si>
  <si>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</si>
  <si>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</si>
  <si>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</si>
  <si>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</si>
  <si>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</si>
  <si>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</si>
  <si>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</si>
  <si>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</si>
  <si>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</si>
  <si>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</si>
  <si>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</si>
  <si>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</si>
  <si>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</si>
  <si>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</si>
  <si>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</si>
  <si>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</si>
  <si>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</si>
  <si>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</si>
  <si>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</si>
  <si>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</si>
  <si>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</si>
  <si>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</si>
  <si>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</si>
  <si>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</si>
  <si>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</si>
  <si>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</si>
  <si>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</si>
  <si>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</si>
  <si>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</si>
  <si>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</si>
  <si>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</si>
  <si>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</si>
  <si>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</si>
  <si>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</si>
  <si>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</si>
  <si>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</si>
  <si>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</si>
  <si>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</si>
  <si>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</si>
  <si>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</si>
  <si>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</si>
  <si>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</si>
  <si>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</si>
  <si>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</si>
  <si>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</si>
  <si>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</si>
  <si>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</si>
  <si>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</si>
  <si>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</si>
  <si>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</si>
  <si>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</si>
  <si>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</si>
  <si>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</si>
  <si>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</si>
  <si>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</si>
  <si>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</si>
  <si>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</si>
  <si>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</si>
  <si>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</si>
  <si>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</si>
  <si>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</si>
  <si>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</si>
  <si>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</si>
  <si>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</si>
  <si>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</si>
  <si>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</si>
  <si>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</si>
  <si>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</si>
  <si>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</si>
  <si>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</si>
  <si>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</si>
  <si>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</si>
  <si>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</si>
  <si>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</si>
  <si>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</si>
  <si>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</si>
  <si>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</si>
  <si>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</si>
  <si>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</si>
  <si>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</si>
  <si>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</si>
  <si>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</si>
  <si>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</si>
  <si>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</si>
  <si>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</si>
  <si>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</si>
  <si>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</si>
  <si>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</si>
  <si>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</si>
  <si>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</si>
  <si>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</si>
  <si>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</si>
  <si>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</si>
  <si>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</si>
  <si>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</si>
  <si>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</si>
  <si>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</si>
  <si>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</si>
  <si>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</si>
  <si>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</si>
  <si>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</si>
  <si>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</si>
  <si>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</si>
  <si>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</si>
  <si>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</si>
  <si>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</si>
  <si>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</si>
  <si>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</si>
  <si>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</si>
  <si>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</si>
  <si>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</si>
  <si>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</si>
  <si>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</si>
  <si>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</si>
  <si>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</si>
  <si>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</si>
  <si>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</si>
  <si>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</si>
  <si>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</si>
  <si>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</si>
  <si>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</si>
  <si>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</si>
  <si>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</si>
  <si>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</si>
  <si>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</si>
  <si>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</si>
  <si>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</si>
  <si>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</si>
  <si>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</si>
  <si>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</si>
  <si>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</si>
  <si>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</si>
  <si>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</si>
  <si>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</si>
  <si>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</si>
  <si>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</si>
  <si>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</si>
  <si>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</si>
  <si>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</si>
  <si>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</si>
  <si>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</si>
  <si>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</si>
  <si>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</si>
  <si>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</si>
  <si>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</si>
  <si>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</si>
  <si>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</si>
  <si>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</si>
  <si>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</si>
  <si>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</si>
  <si>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</si>
  <si>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</si>
  <si>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</si>
  <si>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</si>
  <si>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</si>
  <si>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</si>
  <si>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</si>
  <si>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</si>
  <si>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</si>
  <si>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</si>
  <si>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</si>
  <si>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</si>
  <si>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</si>
  <si>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</si>
  <si>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</si>
  <si>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</si>
  <si>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</si>
  <si>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</si>
  <si>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</si>
  <si>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</si>
  <si>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</si>
  <si>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</si>
  <si>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</si>
  <si>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</si>
  <si>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</si>
  <si>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</si>
  <si>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</si>
  <si>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</si>
  <si>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</si>
  <si>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</si>
  <si>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</si>
  <si>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</si>
  <si>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</si>
  <si>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</si>
  <si>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</si>
  <si>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</si>
  <si>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</si>
  <si>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</si>
  <si>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</si>
  <si>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</si>
  <si>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</si>
  <si>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</si>
  <si>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</si>
  <si>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</si>
  <si>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</si>
  <si>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</si>
  <si>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</si>
  <si>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</si>
  <si>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</si>
  <si>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</si>
  <si>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</si>
  <si>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</si>
  <si>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</si>
  <si>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</si>
  <si>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</si>
  <si>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</si>
  <si>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</si>
  <si>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</si>
  <si>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</si>
  <si>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</si>
  <si>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</si>
  <si>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</si>
  <si>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</si>
  <si>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</si>
  <si>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</si>
  <si>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</si>
  <si>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</si>
  <si>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</si>
  <si>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</si>
  <si>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</si>
  <si>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</si>
  <si>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</si>
  <si>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</si>
  <si>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</si>
  <si>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</si>
  <si>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</si>
  <si>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</si>
  <si>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</si>
  <si>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</si>
  <si>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</si>
  <si>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</si>
  <si>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</si>
  <si>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</si>
  <si>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</si>
  <si>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</si>
  <si>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</si>
  <si>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</si>
  <si>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</si>
  <si>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</si>
  <si>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</si>
  <si>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</si>
  <si>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</si>
  <si>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</si>
  <si>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</si>
  <si>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</si>
  <si>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</si>
  <si>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</si>
  <si>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</si>
  <si>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</si>
  <si>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</si>
  <si>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</si>
  <si>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</si>
  <si>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</si>
  <si>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</si>
  <si>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</si>
  <si>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</si>
  <si>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</si>
  <si>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</si>
  <si>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</si>
  <si>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</si>
  <si>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</si>
  <si>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</si>
  <si>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</si>
  <si>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</si>
  <si>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</si>
  <si>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</si>
  <si>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</si>
  <si>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</si>
  <si>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</si>
  <si>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</si>
  <si>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</si>
  <si>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</si>
  <si>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</si>
  <si>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</si>
  <si>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</si>
  <si>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</si>
  <si>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</si>
  <si>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</si>
  <si>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</si>
  <si>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</si>
  <si>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</si>
  <si>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</si>
  <si>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</si>
  <si>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</si>
  <si>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</si>
  <si>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</si>
  <si>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</si>
  <si>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</si>
  <si>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</si>
  <si>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</si>
  <si>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</si>
  <si>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</si>
  <si>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</si>
  <si>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</si>
  <si>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</si>
  <si>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</si>
  <si>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</si>
  <si>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</si>
  <si>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</si>
  <si>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</si>
  <si>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</si>
  <si>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</si>
  <si>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</si>
  <si>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</si>
  <si>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</si>
  <si>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</si>
  <si>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</si>
  <si>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</si>
  <si>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</si>
  <si>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</si>
  <si>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</si>
  <si>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</si>
  <si>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</si>
  <si>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</si>
  <si>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</si>
  <si>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</si>
  <si>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</si>
  <si>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</si>
  <si>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</si>
  <si>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</si>
  <si>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</si>
  <si>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</si>
  <si>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</si>
  <si>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</si>
  <si>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</si>
  <si>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</si>
  <si>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</si>
  <si>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</si>
  <si>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</si>
  <si>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</si>
  <si>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</si>
  <si>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</si>
  <si>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</si>
  <si>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</si>
  <si>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</si>
  <si>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</si>
  <si>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</si>
  <si>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</si>
  <si>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</si>
  <si>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</si>
  <si>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</si>
  <si>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</si>
  <si>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</si>
  <si>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</si>
  <si>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</si>
  <si>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</si>
  <si>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</si>
  <si>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</si>
  <si>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</si>
  <si>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</si>
  <si>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</si>
  <si>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</si>
  <si>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</si>
  <si>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</si>
  <si>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</si>
  <si>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</si>
  <si>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</si>
  <si>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</si>
  <si>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</si>
  <si>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</si>
  <si>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</si>
  <si>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</si>
  <si>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</si>
  <si>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</si>
  <si>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</si>
  <si>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</si>
  <si>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</si>
  <si>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</si>
  <si>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</si>
  <si>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</si>
  <si>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</si>
  <si>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</si>
  <si>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</si>
  <si>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</si>
  <si>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</si>
  <si>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</si>
  <si>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</si>
  <si>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</si>
  <si>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</si>
  <si>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</si>
  <si>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</si>
  <si>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</si>
  <si>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</si>
  <si>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</si>
  <si>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</si>
  <si>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</si>
  <si>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</si>
  <si>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</si>
  <si>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</si>
  <si>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</si>
  <si>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</si>
  <si>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</si>
  <si>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</si>
  <si>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</si>
  <si>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</si>
  <si>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</si>
  <si>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</si>
  <si>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</si>
  <si>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</si>
  <si>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</si>
  <si>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</si>
  <si>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</si>
  <si>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</si>
  <si>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</si>
  <si>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</si>
  <si>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</si>
  <si>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</si>
  <si>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</si>
  <si>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</si>
  <si>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</si>
  <si>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</si>
  <si>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</si>
  <si>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</si>
  <si>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</si>
  <si>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</si>
  <si>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</si>
  <si>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</si>
  <si>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</si>
  <si>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</si>
  <si>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</si>
  <si>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</si>
  <si>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</si>
  <si>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</si>
  <si>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</si>
  <si>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</si>
  <si>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</si>
  <si>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</si>
  <si>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</si>
  <si>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</si>
  <si>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</si>
  <si>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</si>
  <si>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</si>
  <si>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</si>
  <si>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</si>
  <si>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</si>
  <si>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</si>
  <si>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</si>
  <si>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</si>
  <si>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</si>
  <si>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</si>
  <si>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</si>
  <si>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</si>
  <si>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</si>
  <si>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</si>
  <si>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</si>
  <si>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</si>
  <si>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</si>
  <si>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</si>
  <si>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</si>
  <si>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</si>
  <si>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</si>
  <si>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</si>
  <si>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</si>
  <si>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</si>
  <si>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</si>
  <si>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</si>
  <si>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</si>
  <si>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</si>
  <si>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</si>
  <si>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</si>
  <si>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</si>
  <si>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</si>
  <si>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</si>
  <si>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</si>
  <si>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</si>
  <si>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</si>
  <si>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</si>
  <si>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</si>
  <si>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</si>
  <si>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</si>
  <si>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</si>
  <si>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</si>
  <si>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</si>
  <si>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</si>
  <si>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</si>
  <si>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</si>
  <si>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</si>
  <si>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</si>
  <si>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</si>
  <si>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</si>
  <si>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</si>
  <si>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</si>
  <si>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</si>
  <si>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</si>
  <si>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</si>
  <si>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</si>
  <si>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</si>
  <si>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</si>
  <si>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</si>
  <si>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</si>
  <si>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</si>
  <si>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</si>
  <si>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</si>
  <si>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</si>
  <si>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</si>
  <si>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</si>
  <si>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</si>
  <si>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</si>
  <si>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</si>
  <si>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</si>
  <si>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</si>
  <si>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</si>
  <si>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</si>
  <si>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</si>
  <si>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</si>
  <si>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</si>
  <si>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</si>
  <si>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</si>
  <si>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</si>
  <si>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</si>
  <si>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</si>
  <si>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</si>
  <si>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</si>
  <si>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</si>
  <si>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</si>
  <si>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</si>
  <si>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</si>
  <si>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</si>
  <si>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</si>
  <si>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</si>
  <si>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</si>
  <si>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</si>
  <si>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</si>
  <si>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</si>
  <si>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</si>
  <si>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</si>
  <si>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</si>
  <si>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</si>
  <si>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</si>
  <si>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</si>
  <si>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</si>
  <si>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</si>
  <si>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</si>
  <si>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</si>
  <si>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</si>
  <si>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</si>
  <si>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</si>
  <si>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</si>
  <si>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</si>
  <si>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</si>
  <si>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</si>
  <si>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</si>
  <si>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</si>
  <si>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</si>
  <si>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</si>
  <si>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</si>
  <si>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</si>
  <si>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</si>
  <si>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</si>
  <si>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</si>
  <si>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</si>
  <si>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</si>
  <si>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</si>
  <si>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</si>
  <si>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</si>
  <si>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</si>
  <si>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</si>
  <si>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</si>
  <si>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</si>
  <si>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</si>
  <si>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</si>
  <si>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</si>
  <si>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</si>
  <si>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</si>
  <si>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</si>
  <si>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</si>
  <si>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</si>
  <si>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</si>
  <si>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</si>
  <si>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</si>
  <si>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</si>
  <si>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</si>
  <si>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</si>
  <si>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</si>
  <si>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</si>
  <si>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</si>
  <si>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</si>
  <si>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</si>
  <si>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</si>
  <si>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</si>
  <si>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</si>
  <si>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</si>
  <si>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</si>
  <si>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</si>
  <si>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</si>
  <si>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</si>
  <si>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</si>
  <si>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</si>
  <si>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</si>
  <si>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</si>
  <si>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</si>
  <si>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</si>
  <si>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</si>
  <si>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</si>
  <si>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</si>
  <si>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</si>
  <si>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</si>
  <si>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</si>
  <si>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</si>
  <si>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</si>
  <si>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</si>
  <si>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</si>
  <si>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</si>
  <si>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</si>
  <si>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</si>
  <si>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</si>
  <si>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</si>
  <si>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</si>
  <si>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</si>
  <si>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</si>
  <si>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</si>
  <si>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</si>
  <si>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</si>
  <si>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</si>
  <si>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</si>
  <si>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</si>
  <si>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</si>
  <si>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</si>
  <si>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</si>
  <si>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</si>
  <si>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</si>
  <si>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</si>
  <si>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</si>
  <si>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</si>
  <si>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</si>
  <si>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</si>
  <si>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</si>
  <si>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</si>
  <si>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</si>
  <si>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</si>
  <si>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</si>
  <si>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</si>
  <si>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</si>
  <si>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</si>
  <si>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</si>
  <si>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</si>
  <si>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</si>
  <si>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</si>
  <si>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</si>
  <si>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</si>
  <si>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</si>
  <si>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</si>
  <si>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</si>
  <si>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</si>
  <si>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</si>
  <si>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</si>
  <si>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</si>
  <si>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</si>
  <si>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</si>
  <si>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</si>
  <si>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</si>
  <si>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</si>
  <si>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</si>
  <si>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</si>
  <si>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</si>
  <si>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</si>
  <si>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</si>
  <si>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</si>
  <si>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</si>
  <si>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</si>
  <si>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</si>
  <si>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</si>
  <si>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</si>
  <si>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</si>
  <si>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</si>
  <si>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</si>
  <si>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</si>
  <si>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</si>
  <si>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</si>
  <si>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</si>
  <si>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</si>
  <si>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</si>
  <si>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</si>
  <si>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</si>
  <si>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</si>
  <si>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</si>
  <si>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</si>
  <si>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</si>
  <si>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</si>
  <si>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</si>
  <si>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</si>
  <si>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</si>
  <si>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</si>
  <si>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</si>
  <si>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</si>
  <si>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</si>
  <si>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</si>
  <si>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</si>
  <si>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</si>
  <si>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</si>
  <si>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</si>
  <si>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</si>
  <si>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</si>
  <si>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</si>
  <si>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</si>
  <si>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</si>
  <si>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</si>
  <si>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</si>
  <si>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</si>
  <si>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</si>
  <si>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</si>
  <si>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</si>
  <si>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</si>
  <si>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</si>
  <si>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</si>
  <si>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</si>
  <si>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</si>
  <si>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</si>
  <si>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</si>
  <si>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</si>
  <si>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</si>
  <si>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</si>
  <si>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</si>
  <si>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</si>
  <si>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</si>
  <si>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</si>
  <si>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</si>
  <si>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</si>
  <si>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</si>
  <si>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</si>
  <si>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</si>
  <si>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</si>
  <si>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</si>
  <si>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</si>
  <si>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</si>
  <si>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</si>
  <si>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</si>
  <si>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</si>
  <si>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</si>
  <si>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</si>
  <si>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</si>
  <si>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</si>
  <si>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</si>
  <si>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</si>
  <si>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</si>
  <si>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</si>
  <si>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</si>
  <si>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</si>
  <si>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</si>
  <si>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</si>
  <si>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</si>
  <si>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</si>
  <si>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</si>
  <si>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</si>
  <si>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</si>
  <si>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</si>
  <si>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</si>
  <si>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</si>
  <si>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</si>
  <si>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</si>
  <si>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</si>
  <si>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</si>
  <si>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</si>
  <si>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</si>
  <si>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</si>
  <si>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</si>
  <si>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</si>
  <si>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</si>
  <si>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</si>
  <si>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</si>
  <si>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</si>
  <si>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</si>
  <si>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</si>
  <si>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</si>
  <si>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</si>
  <si>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</si>
  <si>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</si>
  <si>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</si>
  <si>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</si>
  <si>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</si>
  <si>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</si>
  <si>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</si>
  <si>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</si>
  <si>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</si>
  <si>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</si>
  <si>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</si>
  <si>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</si>
  <si>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</si>
  <si>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</si>
  <si>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</si>
  <si>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</si>
  <si>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</si>
  <si>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</si>
  <si>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</si>
  <si>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</si>
  <si>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</si>
  <si>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</si>
  <si>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</si>
  <si>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</si>
  <si>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</si>
  <si>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</si>
  <si>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</si>
  <si>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</si>
  <si>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</si>
  <si>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</si>
  <si>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</si>
  <si>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</si>
  <si>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</si>
  <si>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</si>
  <si>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</si>
  <si>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</si>
  <si>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</si>
  <si>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</si>
  <si>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</si>
  <si>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</si>
  <si>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</si>
  <si>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</si>
  <si>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</si>
  <si>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</si>
  <si>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</si>
  <si>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</si>
  <si>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</si>
  <si>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</si>
  <si>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</si>
  <si>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</si>
  <si>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</si>
  <si>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</si>
  <si>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</si>
  <si>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</si>
  <si>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</si>
  <si>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</si>
  <si>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</si>
  <si>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</si>
  <si>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</si>
  <si>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</si>
  <si>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</si>
  <si>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</si>
  <si>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</si>
  <si>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</si>
  <si>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</si>
  <si>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</si>
  <si>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</si>
  <si>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</si>
  <si>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</si>
  <si>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</si>
  <si>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</si>
  <si>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</si>
  <si>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</si>
  <si>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</si>
  <si>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</si>
  <si>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</si>
  <si>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</si>
  <si>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</si>
  <si>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</si>
  <si>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</si>
  <si>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</si>
  <si>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</si>
  <si>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</si>
  <si>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</si>
  <si>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</si>
  <si>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</si>
  <si>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</si>
  <si>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</si>
  <si>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</si>
  <si>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</si>
  <si>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</si>
  <si>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</si>
  <si>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</si>
  <si>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</si>
  <si>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</si>
  <si>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</si>
  <si>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</si>
  <si>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</si>
  <si>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</si>
  <si>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</si>
  <si>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</si>
  <si>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</si>
  <si>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</si>
  <si>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</si>
  <si>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</si>
  <si>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</si>
  <si>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</si>
  <si>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</si>
  <si>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</si>
  <si>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</si>
  <si>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</si>
  <si>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</si>
  <si>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</si>
  <si>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</si>
  <si>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</si>
  <si>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</si>
  <si>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</si>
  <si>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</si>
  <si>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</si>
  <si>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</si>
  <si>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</si>
  <si>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</si>
  <si>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</si>
  <si>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</si>
  <si>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</si>
  <si>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</si>
  <si>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</si>
  <si>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</si>
  <si>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</si>
  <si>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</si>
  <si>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</si>
  <si>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</si>
  <si>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</si>
  <si>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</si>
  <si>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</si>
  <si>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</si>
  <si>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</si>
  <si>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</si>
  <si>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</si>
  <si>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</si>
  <si>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</si>
  <si>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</si>
  <si>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</si>
  <si>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</si>
  <si>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</si>
  <si>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</si>
  <si>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</si>
  <si>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</si>
  <si>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</si>
  <si>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</si>
  <si>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</si>
  <si>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</si>
  <si>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</si>
  <si>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</si>
  <si>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</si>
  <si>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</si>
  <si>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</si>
  <si>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</si>
  <si>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</si>
  <si>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</si>
  <si>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</si>
  <si>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</si>
  <si>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</si>
  <si>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</si>
  <si>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</si>
  <si>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</si>
  <si>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</si>
  <si>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</si>
  <si>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</si>
  <si>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</si>
  <si>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</si>
  <si>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</si>
  <si>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</si>
  <si>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</si>
  <si>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</si>
  <si>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</si>
  <si>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</si>
  <si>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</si>
  <si>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</si>
  <si>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</si>
  <si>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</si>
  <si>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</si>
  <si>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</si>
  <si>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</si>
  <si>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</si>
  <si>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</si>
  <si>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</si>
  <si>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</si>
  <si>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</si>
  <si>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</si>
  <si>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</si>
  <si>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</si>
  <si>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</si>
  <si>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</si>
  <si>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</si>
  <si>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</si>
  <si>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</si>
  <si>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</si>
  <si>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</si>
  <si>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</si>
  <si>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</si>
  <si>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</si>
  <si>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</si>
  <si>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</si>
  <si>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</si>
  <si>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</si>
  <si>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</si>
  <si>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</si>
  <si>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</si>
  <si>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</si>
  <si>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</si>
  <si>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</si>
  <si>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</si>
  <si>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</si>
  <si>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</si>
  <si>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</si>
  <si>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</si>
  <si>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</si>
  <si>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</si>
  <si>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</si>
  <si>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</si>
  <si>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</si>
  <si>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</si>
  <si>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</si>
  <si>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</si>
  <si>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</si>
  <si>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</si>
  <si>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</si>
  <si>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</si>
  <si>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</si>
  <si>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</si>
  <si>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</si>
  <si>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</si>
  <si>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</si>
  <si>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</si>
  <si>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</si>
  <si>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</si>
  <si>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</si>
  <si>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</si>
  <si>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</si>
  <si>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</si>
  <si>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</si>
  <si>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</si>
  <si>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</si>
  <si>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</si>
  <si>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</si>
  <si>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</si>
  <si>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</si>
  <si>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</si>
  <si>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</si>
  <si>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</si>
  <si>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</si>
  <si>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</si>
  <si>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</si>
  <si>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</si>
  <si>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</si>
  <si>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</si>
  <si>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</si>
  <si>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</si>
  <si>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</si>
  <si>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</si>
  <si>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</si>
  <si>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</si>
  <si>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</si>
  <si>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</si>
  <si>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</si>
  <si>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</si>
  <si>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</si>
  <si>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</si>
  <si>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</si>
  <si>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</si>
  <si>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</si>
  <si>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</si>
  <si>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</si>
  <si>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</si>
  <si>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</si>
  <si>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</si>
  <si>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</si>
  <si>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</si>
  <si>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</si>
  <si>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</si>
  <si>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</si>
  <si>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</si>
  <si>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</si>
  <si>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</si>
  <si>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</si>
  <si>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</si>
  <si>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</si>
  <si>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</si>
  <si>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</si>
  <si>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</si>
  <si>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</si>
  <si>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</si>
  <si>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</si>
  <si>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</si>
  <si>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</si>
  <si>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</si>
  <si>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</si>
  <si>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</si>
  <si>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</si>
  <si>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</si>
  <si>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</si>
  <si>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</si>
  <si>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</si>
  <si>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</si>
  <si>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</si>
  <si>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</si>
  <si>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</si>
  <si>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</si>
  <si>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</si>
  <si>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</si>
  <si>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</si>
  <si>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</si>
  <si>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</si>
  <si>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</si>
  <si>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</si>
  <si>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</si>
  <si>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</si>
  <si>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</si>
  <si>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</si>
  <si>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</si>
  <si>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</si>
  <si>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</si>
  <si>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</si>
  <si>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</si>
  <si>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</si>
  <si>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</si>
  <si>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</si>
  <si>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</si>
  <si>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</si>
  <si>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</si>
  <si>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</si>
  <si>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</si>
  <si>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</si>
  <si>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</si>
  <si>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</si>
  <si>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</si>
  <si>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</si>
  <si>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</si>
  <si>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</si>
  <si>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</si>
  <si>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</si>
  <si>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</si>
  <si>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</si>
  <si>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</si>
  <si>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</si>
  <si>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</si>
  <si>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</si>
  <si>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</si>
  <si>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</si>
  <si>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</si>
  <si>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</si>
  <si>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</si>
  <si>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</si>
  <si>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</si>
  <si>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</si>
  <si>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</si>
  <si>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</si>
  <si>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</si>
  <si>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</si>
  <si>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</si>
  <si>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</si>
  <si>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</si>
  <si>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</si>
  <si>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</si>
  <si>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</si>
  <si>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</si>
  <si>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</si>
  <si>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</si>
  <si>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</si>
  <si>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</si>
  <si>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</si>
  <si>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</si>
  <si>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</si>
  <si>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</si>
  <si>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</si>
  <si>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</si>
  <si>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</si>
  <si>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</si>
  <si>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</si>
  <si>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</si>
  <si>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</si>
  <si>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</si>
  <si>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</si>
  <si>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</si>
  <si>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</si>
  <si>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</si>
  <si>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</si>
  <si>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</si>
  <si>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</si>
  <si>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</si>
  <si>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</si>
  <si>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</si>
  <si>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</si>
  <si>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</si>
  <si>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</si>
  <si>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</si>
  <si>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</si>
  <si>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</si>
  <si>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</si>
  <si>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</si>
  <si>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</si>
  <si>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</si>
  <si>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</si>
  <si>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</si>
  <si>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</si>
  <si>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</si>
  <si>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</si>
  <si>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</si>
  <si>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</si>
  <si>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</si>
  <si>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</si>
  <si>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</si>
  <si>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</si>
  <si>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</si>
  <si>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</si>
  <si>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</si>
  <si>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</si>
  <si>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</si>
  <si>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</si>
  <si>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</si>
  <si>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</si>
  <si>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</si>
  <si>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</si>
  <si>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</si>
  <si>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</si>
  <si>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</si>
  <si>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</si>
  <si>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</si>
  <si>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</si>
  <si>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</si>
  <si>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</si>
  <si>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</si>
  <si>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</si>
  <si>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</si>
  <si>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</si>
  <si>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</si>
  <si>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</si>
  <si>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</si>
  <si>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</si>
  <si>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</si>
  <si>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</si>
  <si>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</si>
  <si>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</si>
  <si>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</si>
  <si>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</si>
  <si>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</si>
  <si>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</si>
  <si>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</si>
  <si>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</si>
  <si>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</si>
  <si>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</si>
  <si>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</si>
  <si>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</si>
  <si>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</si>
  <si>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</si>
  <si>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</si>
  <si>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</si>
  <si>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</si>
  <si>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</si>
  <si>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</si>
  <si>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</si>
  <si>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</si>
  <si>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</si>
  <si>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</si>
  <si>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</si>
  <si>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</si>
  <si>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</si>
  <si>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</si>
  <si>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</si>
  <si>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</si>
  <si>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</si>
  <si>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</si>
  <si>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</si>
  <si>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</si>
  <si>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</si>
  <si>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</si>
  <si>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</si>
  <si>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</si>
  <si>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</si>
  <si>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</si>
  <si>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</si>
  <si>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</si>
  <si>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</si>
  <si>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</si>
  <si>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</si>
  <si>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</si>
  <si>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</si>
  <si>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</si>
  <si>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</si>
  <si>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</si>
  <si>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</si>
  <si>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</si>
  <si>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</si>
  <si>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</si>
  <si>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</si>
  <si>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</si>
  <si>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</si>
  <si>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</si>
  <si>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</si>
  <si>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</si>
  <si>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</si>
  <si>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</si>
  <si>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</si>
  <si>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</si>
  <si>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</si>
  <si>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</si>
  <si>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</si>
  <si>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</si>
  <si>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</si>
  <si>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</si>
  <si>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</si>
  <si>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</si>
  <si>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</si>
  <si>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</si>
  <si>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</si>
  <si>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</si>
  <si>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</si>
  <si>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</si>
  <si>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</si>
  <si>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</si>
  <si>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</si>
  <si>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</si>
  <si>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</si>
  <si>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</si>
  <si>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</si>
  <si>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</si>
  <si>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</si>
  <si>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</si>
  <si>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</si>
  <si>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</si>
  <si>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</si>
  <si>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</si>
  <si>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</si>
  <si>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</si>
  <si>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</si>
  <si>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</si>
  <si>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</si>
  <si>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</si>
  <si>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</si>
  <si>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</si>
  <si>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</si>
  <si>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</si>
  <si>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</si>
  <si>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</si>
  <si>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</si>
  <si>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</si>
  <si>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</si>
  <si>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</si>
  <si>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</si>
  <si>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</si>
  <si>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</si>
  <si>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</si>
  <si>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</si>
  <si>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</si>
  <si>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</si>
  <si>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</si>
  <si>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</si>
  <si>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</si>
  <si>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</si>
  <si>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</si>
  <si>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</si>
  <si>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</si>
  <si>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</si>
  <si>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</si>
  <si>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</si>
  <si>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</si>
  <si>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</si>
  <si>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</si>
  <si>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</si>
  <si>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</si>
  <si>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</si>
  <si>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</si>
  <si>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</si>
  <si>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</si>
  <si>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</si>
  <si>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</si>
  <si>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</si>
  <si>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</si>
  <si>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</si>
  <si>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</si>
  <si>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</si>
  <si>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</si>
  <si>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</si>
  <si>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</si>
  <si>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</si>
  <si>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</si>
  <si>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</si>
  <si>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</si>
  <si>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</si>
  <si>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</si>
  <si>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</si>
  <si>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</si>
  <si>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</si>
  <si>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</si>
  <si>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</si>
  <si>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</si>
  <si>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</si>
  <si>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</si>
  <si>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</si>
  <si>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</si>
  <si>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</si>
  <si>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</si>
  <si>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</si>
  <si>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</si>
  <si>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</si>
  <si>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</si>
  <si>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</si>
  <si>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</si>
  <si>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</si>
  <si>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</si>
  <si>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</si>
  <si>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</si>
  <si>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</si>
  <si>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</si>
  <si>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</si>
  <si>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</si>
  <si>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</si>
  <si>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</si>
  <si>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</si>
  <si>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</si>
  <si>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</si>
  <si>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</si>
  <si>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</si>
  <si>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</si>
  <si>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</si>
  <si>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</si>
  <si>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</si>
  <si>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</si>
  <si>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</si>
  <si>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</si>
  <si>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</si>
  <si>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</si>
  <si>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</si>
  <si>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</si>
  <si>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</si>
  <si>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</si>
  <si>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</si>
  <si>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</si>
  <si>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</si>
  <si>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</si>
  <si>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</si>
  <si>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</si>
  <si>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</si>
  <si>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</si>
  <si>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</si>
  <si>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</si>
  <si>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</si>
  <si>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</si>
  <si>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</si>
  <si>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</si>
  <si>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</si>
  <si>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</si>
  <si>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</si>
  <si>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</si>
  <si>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</si>
  <si>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</si>
  <si>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</si>
  <si>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</si>
  <si>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</si>
  <si>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</si>
  <si>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</si>
  <si>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</si>
  <si>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</si>
  <si>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</si>
  <si>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</si>
  <si>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</si>
  <si>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</si>
  <si>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</si>
  <si>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</si>
  <si>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</si>
  <si>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</si>
  <si>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</si>
  <si>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</si>
  <si>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</si>
  <si>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</si>
  <si>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</si>
  <si>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</si>
  <si>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</si>
  <si>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</si>
  <si>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</si>
  <si>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</si>
  <si>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</si>
  <si>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</si>
  <si>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</si>
  <si>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</si>
  <si>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</si>
  <si>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</si>
  <si>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</si>
  <si>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</si>
  <si>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</si>
  <si>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</si>
  <si>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</si>
  <si>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</si>
  <si>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</si>
  <si>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</si>
  <si>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</si>
  <si>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</si>
  <si>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</si>
  <si>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</si>
  <si>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</si>
  <si>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</si>
  <si>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</si>
  <si>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</si>
  <si>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</si>
  <si>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</si>
  <si>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</si>
  <si>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</si>
  <si>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</si>
  <si>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</si>
  <si>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</si>
  <si>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</si>
  <si>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</si>
  <si>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</si>
  <si>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</si>
  <si>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</si>
  <si>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</si>
  <si>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</si>
  <si>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</si>
  <si>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</si>
  <si>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</si>
  <si>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</si>
  <si>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</si>
  <si>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</si>
  <si>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</si>
  <si>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</si>
  <si>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</si>
  <si>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</si>
  <si>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</si>
  <si>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</si>
  <si>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</si>
  <si>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</si>
  <si>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</si>
  <si>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</si>
  <si>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</si>
  <si>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</si>
  <si>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</si>
  <si>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</si>
  <si>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</si>
  <si>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</si>
  <si>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</si>
  <si>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</si>
  <si>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</si>
  <si>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</si>
  <si>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</si>
  <si>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</si>
  <si>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</si>
  <si>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</si>
  <si>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</si>
  <si>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</si>
  <si>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</si>
  <si>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</si>
  <si>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</si>
  <si>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</si>
  <si>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</si>
  <si>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</si>
  <si>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</si>
  <si>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</si>
  <si>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</si>
  <si>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</si>
  <si>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</si>
  <si>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</si>
  <si>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</si>
  <si>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</si>
  <si>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</si>
  <si>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</si>
  <si>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</si>
  <si>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</si>
  <si>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</si>
  <si>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</si>
  <si>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</si>
  <si>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</si>
  <si>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</si>
  <si>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</si>
  <si>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</si>
  <si>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</si>
  <si>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</si>
  <si>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</si>
  <si>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</si>
  <si>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</si>
  <si>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</si>
  <si>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</si>
  <si>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</si>
  <si>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</si>
  <si>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</si>
  <si>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</si>
  <si>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</si>
  <si>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</si>
  <si>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</si>
  <si>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</si>
  <si>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</si>
  <si>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</si>
  <si>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</si>
  <si>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</si>
  <si>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</si>
  <si>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</si>
  <si>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</si>
  <si>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</si>
  <si>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</si>
  <si>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</si>
  <si>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</si>
  <si>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</si>
  <si>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</si>
  <si>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</si>
  <si>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</si>
  <si>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</si>
  <si>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</si>
  <si>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</si>
  <si>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</si>
  <si>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</si>
  <si>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</si>
  <si>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</si>
  <si>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</si>
  <si>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</si>
  <si>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</si>
  <si>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</si>
  <si>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</si>
  <si>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</si>
  <si>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</si>
  <si>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</si>
  <si>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</si>
  <si>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</si>
  <si>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</si>
  <si>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</si>
  <si>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</si>
  <si>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</si>
  <si>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</si>
  <si>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</si>
  <si>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</si>
  <si>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</si>
  <si>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</si>
  <si>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</si>
  <si>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</si>
  <si>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</si>
  <si>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</si>
  <si>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</si>
  <si>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</si>
  <si>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</si>
  <si>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</si>
  <si>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</si>
  <si>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</si>
  <si>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</si>
  <si>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</si>
  <si>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</si>
  <si>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</si>
  <si>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</si>
  <si>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</si>
  <si>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</si>
  <si>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</si>
  <si>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</si>
  <si>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</si>
  <si>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</si>
  <si>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</si>
  <si>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</si>
  <si>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</si>
  <si>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</si>
  <si>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</si>
  <si>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</si>
  <si>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</si>
  <si>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</si>
  <si>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</si>
  <si>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</si>
  <si>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</si>
  <si>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</si>
  <si>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</si>
  <si>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</si>
  <si>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</si>
  <si>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</si>
  <si>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</si>
  <si>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</si>
  <si>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</si>
  <si>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</si>
  <si>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</si>
  <si>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</si>
  <si>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</si>
  <si>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</si>
  <si>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</si>
  <si>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</si>
  <si>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</si>
  <si>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</si>
  <si>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</si>
  <si>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</si>
  <si>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</si>
  <si>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</si>
  <si>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</si>
  <si>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</si>
  <si>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</si>
  <si>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</si>
  <si>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</si>
  <si>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</si>
  <si>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</si>
  <si>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</si>
  <si>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</si>
  <si>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</si>
  <si>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</si>
  <si>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</si>
  <si>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</si>
  <si>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</si>
  <si>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</si>
  <si>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</si>
  <si>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</si>
  <si>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</si>
  <si>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</si>
  <si>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</si>
  <si>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</si>
  <si>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</si>
  <si>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</si>
  <si>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</si>
  <si>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</si>
  <si>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</si>
  <si>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</si>
  <si>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</si>
  <si>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</si>
  <si>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</si>
  <si>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</si>
  <si>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</si>
  <si>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</si>
  <si>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</si>
  <si>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</si>
  <si>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</si>
  <si>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</si>
  <si>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</si>
  <si>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</si>
  <si>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</si>
  <si>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</si>
  <si>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</si>
  <si>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</si>
  <si>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</si>
  <si>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</si>
  <si>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</si>
  <si>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</si>
  <si>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</si>
  <si>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</si>
  <si>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</si>
  <si>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</si>
  <si>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</si>
  <si>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</si>
  <si>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</si>
  <si>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</si>
  <si>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</si>
  <si>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</si>
  <si>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</si>
  <si>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</si>
  <si>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</si>
  <si>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</si>
  <si>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</si>
  <si>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</si>
  <si>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</si>
  <si>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</si>
  <si>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</si>
  <si>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</si>
  <si>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</si>
  <si>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</si>
  <si>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</si>
  <si>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</si>
  <si>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</si>
  <si>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</si>
  <si>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</si>
  <si>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</si>
  <si>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</si>
  <si>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</si>
  <si>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</si>
  <si>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</si>
  <si>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</si>
  <si>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</si>
  <si>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</si>
  <si>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</si>
  <si>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</si>
  <si>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</si>
  <si>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</si>
  <si>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</si>
  <si>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</si>
  <si>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</si>
  <si>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</si>
  <si>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</si>
  <si>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</si>
  <si>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</si>
  <si>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</si>
  <si>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</si>
  <si>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</si>
  <si>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</si>
  <si>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</si>
  <si>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</si>
  <si>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</si>
  <si>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</si>
  <si>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</si>
  <si>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</si>
  <si>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</si>
  <si>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</si>
  <si>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</si>
  <si>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</si>
  <si>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</si>
  <si>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</si>
  <si>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</si>
  <si>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</si>
  <si>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</si>
  <si>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</si>
  <si>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</si>
  <si>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</si>
  <si>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</si>
  <si>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</si>
  <si>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</si>
  <si>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</si>
  <si>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</si>
  <si>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</si>
  <si>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</si>
  <si>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</si>
  <si>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</si>
  <si>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</si>
  <si>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</si>
  <si>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</si>
  <si>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</si>
  <si>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</si>
  <si>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</si>
  <si>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</si>
  <si>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</si>
  <si>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</si>
  <si>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</si>
  <si>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</si>
  <si>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</si>
  <si>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</si>
  <si>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</si>
  <si>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</si>
  <si>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</si>
  <si>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</si>
  <si>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</si>
  <si>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</si>
  <si>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</si>
  <si>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</si>
  <si>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</si>
  <si>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</si>
  <si>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</si>
  <si>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</si>
  <si>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</si>
  <si>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</si>
  <si>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</si>
  <si>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</si>
  <si>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</si>
  <si>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</si>
  <si>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</si>
  <si>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</si>
  <si>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</si>
  <si>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</si>
  <si>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</si>
  <si>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</si>
  <si>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</si>
  <si>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</si>
  <si>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</si>
  <si>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</si>
  <si>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</si>
  <si>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</si>
  <si>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</si>
  <si>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</si>
  <si>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</si>
  <si>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</si>
  <si>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</si>
  <si>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</si>
  <si>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</si>
  <si>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</si>
  <si>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</si>
  <si>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</si>
  <si>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</si>
  <si>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</si>
  <si>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</si>
  <si>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</si>
  <si>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</si>
  <si>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</si>
  <si>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</si>
  <si>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</si>
  <si>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</si>
  <si>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</si>
  <si>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</si>
  <si>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</si>
  <si>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</si>
  <si>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</si>
  <si>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</si>
  <si>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</si>
  <si>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</si>
  <si>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</si>
  <si>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</si>
  <si>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</si>
  <si>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</si>
  <si>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</si>
  <si>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</si>
  <si>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</si>
  <si>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</si>
  <si>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</si>
  <si>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</si>
  <si>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</si>
  <si>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</si>
  <si>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</si>
  <si>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</si>
  <si>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</si>
  <si>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</si>
  <si>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</si>
  <si>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</si>
  <si>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</si>
  <si>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</si>
  <si>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</si>
  <si>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</si>
  <si>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</si>
  <si>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</si>
  <si>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</si>
  <si>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</si>
  <si>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</si>
  <si>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</si>
  <si>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</si>
  <si>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</si>
  <si>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</si>
  <si>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</si>
  <si>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</si>
  <si>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</si>
  <si>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</si>
  <si>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</si>
  <si>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</si>
  <si>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</si>
  <si>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</si>
  <si>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</si>
  <si>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</si>
  <si>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</si>
  <si>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</si>
  <si>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</si>
  <si>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</si>
  <si>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</si>
  <si>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</si>
  <si>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</si>
  <si>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</si>
  <si>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</si>
  <si>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</si>
  <si>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</si>
  <si>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</si>
  <si>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</si>
  <si>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</si>
  <si>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</si>
  <si>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</si>
  <si>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</si>
  <si>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</si>
  <si>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</si>
  <si>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</si>
  <si>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</si>
  <si>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</si>
  <si>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</si>
  <si>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</si>
  <si>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</si>
  <si>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</si>
  <si>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</si>
  <si>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</si>
  <si>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</si>
  <si>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</si>
  <si>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</si>
  <si>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</si>
  <si>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</si>
  <si>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</si>
  <si>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</si>
  <si>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</si>
  <si>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</si>
  <si>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</si>
  <si>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</si>
  <si>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</si>
  <si>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</si>
  <si>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</si>
  <si>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</si>
  <si>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</si>
  <si>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</si>
  <si>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</si>
  <si>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</si>
  <si>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</si>
  <si>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</si>
  <si>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</si>
  <si>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</si>
  <si>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</si>
  <si>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</si>
  <si>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</si>
  <si>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</si>
  <si>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</si>
  <si>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</si>
  <si>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</si>
  <si>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</si>
  <si>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</si>
  <si>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</si>
  <si>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</si>
  <si>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</si>
  <si>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</si>
  <si>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</si>
  <si>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</si>
  <si>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</si>
  <si>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</si>
  <si>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</si>
  <si>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</si>
  <si>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</si>
  <si>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</si>
  <si>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</si>
  <si>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</si>
  <si>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</si>
  <si>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</si>
  <si>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</si>
  <si>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</si>
  <si>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</si>
  <si>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</si>
  <si>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</si>
  <si>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</si>
  <si>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</si>
  <si>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</si>
  <si>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</si>
  <si>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</si>
  <si>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</si>
  <si>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</si>
  <si>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</si>
  <si>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</si>
  <si>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</si>
  <si>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</si>
  <si>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</si>
  <si>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</si>
  <si>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</si>
  <si>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</si>
  <si>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</si>
  <si>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</si>
  <si>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</si>
  <si>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</si>
  <si>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</si>
  <si>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</si>
  <si>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</si>
  <si>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</si>
  <si>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</si>
  <si>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</si>
  <si>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</si>
  <si>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</si>
  <si>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</si>
  <si>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</si>
  <si>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</si>
  <si>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</si>
  <si>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</si>
  <si>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</si>
  <si>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</si>
  <si>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</si>
  <si>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</si>
  <si>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</si>
  <si>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</si>
  <si>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</si>
  <si>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</si>
  <si>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</si>
  <si>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</si>
  <si>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</si>
  <si>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</si>
  <si>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</si>
  <si>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</si>
  <si>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</si>
  <si>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</si>
  <si>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</si>
  <si>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</si>
  <si>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</si>
  <si>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</si>
  <si>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</si>
  <si>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</si>
  <si>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</si>
  <si>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</si>
  <si>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</si>
  <si>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</si>
  <si>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</si>
  <si>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</si>
  <si>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</si>
  <si>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</si>
  <si>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</si>
  <si>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</si>
  <si>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</si>
  <si>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</si>
  <si>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</si>
  <si>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</si>
  <si>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</si>
  <si>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</si>
  <si>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</si>
  <si>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</si>
  <si>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</si>
  <si>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</si>
  <si>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</si>
  <si>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</si>
  <si>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</si>
  <si>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</si>
  <si>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</si>
  <si>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</si>
  <si>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</si>
  <si>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</si>
  <si>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</si>
  <si>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</si>
  <si>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</si>
  <si>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</si>
  <si>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</si>
  <si>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</si>
  <si>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</si>
  <si>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</si>
  <si>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</si>
  <si>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</si>
  <si>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</si>
  <si>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</si>
  <si>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</si>
  <si>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</si>
  <si>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</si>
  <si>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</si>
  <si>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</si>
  <si>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</si>
  <si>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</si>
  <si>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</si>
  <si>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</si>
  <si>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</si>
  <si>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</si>
  <si>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</si>
  <si>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</si>
  <si>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</si>
  <si>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</si>
  <si>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</si>
  <si>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</si>
  <si>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</si>
  <si>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</si>
  <si>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</si>
  <si>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</si>
  <si>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</si>
  <si>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</si>
  <si>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</si>
  <si>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</si>
  <si>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</si>
  <si>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</si>
  <si>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</si>
  <si>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</si>
  <si>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</si>
  <si>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</si>
  <si>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</si>
  <si>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</si>
  <si>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</si>
  <si>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</si>
  <si>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</si>
  <si>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</si>
  <si>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</si>
  <si>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</si>
  <si>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</si>
  <si>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</si>
  <si>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</si>
  <si>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</si>
  <si>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</si>
  <si>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</si>
  <si>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</si>
  <si>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</si>
  <si>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</si>
  <si>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</si>
  <si>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</si>
  <si>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</si>
  <si>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</si>
  <si>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</si>
  <si>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</si>
  <si>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</si>
  <si>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</si>
  <si>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</si>
  <si>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</si>
  <si>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</si>
  <si>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</si>
  <si>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</si>
  <si>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</si>
  <si>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</si>
  <si>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</si>
  <si>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</si>
  <si>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</si>
  <si>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</si>
  <si>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</si>
  <si>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</si>
  <si>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</si>
  <si>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</si>
  <si>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</si>
  <si>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</si>
  <si>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</si>
  <si>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</si>
  <si>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</si>
  <si>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</si>
  <si>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</si>
  <si>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</si>
  <si>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</si>
  <si>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</si>
  <si>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</si>
  <si>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</si>
  <si>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</si>
  <si>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</si>
  <si>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</si>
  <si>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</si>
  <si>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</si>
  <si>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</si>
  <si>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</si>
  <si>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</si>
  <si>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</si>
  <si>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</si>
  <si>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</si>
  <si>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</si>
  <si>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</si>
  <si>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</si>
  <si>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</si>
  <si>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</si>
  <si>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</si>
  <si>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</si>
  <si>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</si>
  <si>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</si>
  <si>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</si>
  <si>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</si>
  <si>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</si>
  <si>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</si>
  <si>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</si>
  <si>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</si>
  <si>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</si>
  <si>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</si>
  <si>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</si>
  <si>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</si>
  <si>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</si>
  <si>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</si>
  <si>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</si>
  <si>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</si>
  <si>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</si>
  <si>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</si>
  <si>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</si>
  <si>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</si>
  <si>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</si>
  <si>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</si>
  <si>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</si>
  <si>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</si>
  <si>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</si>
  <si>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</si>
  <si>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</si>
  <si>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</si>
  <si>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</si>
  <si>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</si>
  <si>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</si>
  <si>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</si>
  <si>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</si>
  <si>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</si>
  <si>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</si>
  <si>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</si>
  <si>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</si>
  <si>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</si>
  <si>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</si>
  <si>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</si>
  <si>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</si>
  <si>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</si>
  <si>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</si>
  <si>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</si>
  <si>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</si>
  <si>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</si>
  <si>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</si>
  <si>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</si>
  <si>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</si>
  <si>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</si>
  <si>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</si>
  <si>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</si>
  <si>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</si>
  <si>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</si>
  <si>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</si>
  <si>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</si>
  <si>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</si>
  <si>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</si>
  <si>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</si>
  <si>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</si>
  <si>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</si>
  <si>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</si>
  <si>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</si>
  <si>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</si>
  <si>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</si>
  <si>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</si>
  <si>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</si>
  <si>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</si>
  <si>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</si>
  <si>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</si>
  <si>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</si>
  <si>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</si>
  <si>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</si>
  <si>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</si>
  <si>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</si>
  <si>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</si>
  <si>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</si>
  <si>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</si>
  <si>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</si>
  <si>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</si>
  <si>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</si>
  <si>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</si>
  <si>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</si>
  <si>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</si>
  <si>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</si>
  <si>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</si>
  <si>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</si>
  <si>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</si>
  <si>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</si>
  <si>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</si>
  <si>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</si>
  <si>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</si>
  <si>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</si>
  <si>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</si>
  <si>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</si>
  <si>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</si>
  <si>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</si>
  <si>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</si>
  <si>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</si>
  <si>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</si>
  <si>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</si>
  <si>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</si>
  <si>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</si>
  <si>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</si>
  <si>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</si>
  <si>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</si>
  <si>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</si>
  <si>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</si>
  <si>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</si>
  <si>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</si>
  <si>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</si>
  <si>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</si>
  <si>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</si>
  <si>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</si>
  <si>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</si>
  <si>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</si>
  <si>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</si>
  <si>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</si>
  <si>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</si>
  <si>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</si>
  <si>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</si>
  <si>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</si>
  <si>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</si>
  <si>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</si>
  <si>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</si>
  <si>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</si>
  <si>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</si>
  <si>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</si>
  <si>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</si>
  <si>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</si>
  <si>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</si>
  <si>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</si>
  <si>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</si>
  <si>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</si>
  <si>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</si>
  <si>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</si>
  <si>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</si>
  <si>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</si>
  <si>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</si>
  <si>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</si>
  <si>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</si>
  <si>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</si>
  <si>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</si>
  <si>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</si>
  <si>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</si>
  <si>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</si>
  <si>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</si>
  <si>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</si>
  <si>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</si>
  <si>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</si>
  <si>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</si>
  <si>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</si>
  <si>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</si>
  <si>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</si>
  <si>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</si>
  <si>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</si>
  <si>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</si>
  <si>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</si>
  <si>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</si>
  <si>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</si>
  <si>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</si>
  <si>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</si>
  <si>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</si>
  <si>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</si>
  <si>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</si>
  <si>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</si>
  <si>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</si>
  <si>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</si>
  <si>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</si>
  <si>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</si>
  <si>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</si>
  <si>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</si>
  <si>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</si>
  <si>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</si>
  <si>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</si>
  <si>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</si>
  <si>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</si>
  <si>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</si>
  <si>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</si>
  <si>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</si>
  <si>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</si>
  <si>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</si>
  <si>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</si>
  <si>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</si>
  <si>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</si>
  <si>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</si>
  <si>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</si>
  <si>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</si>
  <si>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</si>
  <si>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</si>
  <si>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</si>
  <si>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</si>
  <si>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</si>
  <si>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</si>
  <si>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</si>
  <si>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</si>
  <si>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</si>
  <si>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</si>
  <si>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</si>
  <si>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</si>
  <si>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</si>
  <si>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</si>
  <si>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</si>
  <si>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</si>
  <si>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</si>
  <si>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</si>
  <si>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</si>
  <si>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</si>
  <si>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</si>
  <si>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</si>
  <si>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</si>
  <si>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</si>
  <si>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</si>
  <si>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</si>
  <si>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</si>
  <si>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</si>
  <si>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</si>
  <si>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</si>
  <si>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</si>
  <si>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</si>
  <si>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</si>
  <si>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</si>
  <si>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</si>
  <si>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</si>
  <si>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</si>
  <si>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</si>
  <si>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</si>
  <si>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</si>
  <si>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</si>
  <si>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</si>
  <si>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</si>
  <si>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</si>
  <si>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</si>
  <si>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</si>
  <si>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</si>
  <si>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</si>
  <si>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</si>
  <si>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</si>
  <si>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</si>
  <si>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</si>
  <si>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</si>
  <si>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</si>
  <si>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</si>
  <si>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</si>
  <si>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</si>
  <si>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</si>
  <si>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</si>
  <si>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</si>
  <si>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</si>
  <si>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</si>
  <si>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</si>
  <si>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</si>
  <si>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</si>
  <si>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</si>
  <si>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</si>
  <si>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</si>
  <si>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</si>
  <si>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</si>
  <si>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</si>
  <si>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</si>
  <si>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</si>
  <si>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</si>
  <si>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</si>
  <si>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</si>
  <si>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</si>
  <si>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</si>
  <si>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</si>
  <si>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</si>
  <si>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</si>
  <si>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</si>
  <si>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</si>
  <si>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</si>
  <si>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</si>
  <si>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</si>
  <si>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</si>
  <si>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</si>
  <si>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</si>
  <si>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</si>
  <si>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</si>
  <si>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</si>
  <si>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</si>
  <si>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</si>
  <si>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</si>
  <si>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</si>
  <si>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</si>
  <si>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</si>
  <si>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</si>
  <si>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</si>
  <si>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</si>
  <si>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</si>
  <si>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</si>
  <si>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</si>
  <si>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</si>
  <si>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</si>
  <si>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</si>
  <si>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</si>
  <si>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</si>
  <si>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</si>
  <si>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</si>
  <si>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</si>
  <si>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</si>
  <si>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</si>
  <si>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</si>
  <si>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</si>
  <si>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</si>
  <si>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</si>
  <si>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</si>
  <si>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</si>
  <si>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</si>
  <si>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</si>
  <si>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</si>
  <si>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</si>
  <si>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</si>
  <si>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</si>
  <si>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</si>
  <si>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</si>
  <si>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</si>
  <si>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</si>
  <si>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</si>
  <si>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</si>
  <si>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</si>
  <si>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</si>
  <si>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</si>
  <si>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</si>
  <si>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</si>
  <si>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</si>
  <si>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</si>
  <si>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</si>
  <si>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</si>
  <si>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</si>
  <si>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</si>
  <si>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</si>
  <si>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</si>
  <si>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</si>
  <si>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</si>
  <si>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</si>
  <si>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</si>
  <si>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</si>
  <si>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</si>
  <si>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</si>
  <si>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</si>
  <si>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</si>
  <si>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</si>
  <si>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</si>
  <si>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</si>
  <si>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</si>
  <si>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</si>
  <si>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</si>
  <si>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</si>
  <si>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</si>
  <si>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</si>
  <si>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</si>
  <si>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</si>
  <si>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</si>
  <si>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</si>
  <si>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</si>
  <si>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</si>
  <si>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</si>
  <si>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</si>
  <si>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</si>
  <si>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</si>
  <si>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</si>
  <si>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</si>
  <si>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</si>
  <si>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</si>
  <si>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</si>
  <si>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</si>
  <si>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</si>
  <si>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</si>
  <si>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</si>
  <si>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</si>
  <si>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</si>
  <si>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</si>
  <si>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</si>
  <si>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</si>
  <si>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</si>
  <si>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</si>
  <si>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</si>
  <si>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</si>
  <si>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</si>
  <si>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</si>
  <si>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</si>
  <si>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</si>
  <si>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</si>
  <si>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</si>
  <si>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</si>
  <si>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</si>
  <si>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</si>
  <si>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</si>
  <si>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</si>
  <si>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</si>
  <si>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</si>
  <si>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</si>
  <si>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</si>
  <si>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</si>
  <si>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</si>
  <si>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</si>
  <si>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</si>
  <si>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</si>
  <si>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</si>
  <si>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</si>
  <si>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</si>
  <si>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</si>
  <si>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</si>
  <si>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</si>
  <si>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</si>
  <si>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</si>
  <si>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</si>
  <si>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</si>
  <si>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</si>
  <si>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</si>
  <si>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</si>
  <si>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</si>
  <si>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</si>
  <si>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</si>
  <si>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</si>
  <si>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</si>
  <si>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</si>
  <si>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</si>
  <si>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</si>
  <si>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</si>
  <si>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</si>
  <si>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</si>
  <si>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</si>
  <si>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</si>
  <si>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</si>
  <si>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</si>
  <si>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</si>
  <si>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</si>
  <si>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</si>
  <si>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</si>
  <si>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</si>
  <si>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</si>
  <si>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</si>
  <si>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</si>
  <si>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</si>
  <si>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</si>
  <si>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</si>
  <si>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</si>
  <si>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</si>
  <si>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</si>
  <si>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</si>
  <si>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</si>
  <si>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</si>
  <si>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</si>
  <si>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</si>
  <si>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</si>
  <si>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</si>
  <si>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</si>
  <si>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</si>
  <si>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</si>
  <si>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</si>
  <si>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</si>
  <si>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</si>
  <si>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</si>
  <si>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</si>
  <si>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</si>
  <si>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</si>
  <si>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</si>
  <si>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</si>
  <si>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</si>
  <si>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</si>
  <si>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</si>
  <si>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</si>
  <si>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</si>
  <si>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</si>
  <si>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</si>
  <si>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</si>
  <si>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</si>
  <si>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</si>
  <si>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</si>
  <si>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</si>
  <si>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</si>
  <si>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</si>
  <si>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</si>
  <si>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</si>
  <si>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</si>
  <si>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</si>
  <si>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</si>
  <si>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</si>
  <si>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</si>
  <si>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</si>
  <si>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</si>
  <si>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</si>
  <si>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</si>
  <si>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</si>
  <si>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</si>
  <si>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</si>
  <si>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</si>
  <si>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</si>
  <si>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</si>
  <si>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</si>
  <si>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</si>
  <si>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</si>
  <si>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</si>
  <si>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</si>
  <si>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</si>
  <si>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</si>
  <si>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</si>
  <si>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</si>
  <si>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</si>
  <si>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</si>
  <si>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</si>
  <si>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</si>
  <si>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</si>
  <si>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</si>
  <si>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</si>
  <si>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</si>
  <si>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</si>
  <si>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</si>
  <si>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</si>
  <si>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</si>
  <si>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</si>
  <si>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</si>
  <si>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</si>
  <si>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</si>
  <si>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</si>
  <si>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</si>
  <si>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</si>
  <si>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</si>
  <si>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</si>
  <si>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</si>
  <si>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</si>
  <si>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</si>
  <si>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</si>
  <si>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</si>
  <si>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</si>
  <si>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</si>
  <si>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</si>
  <si>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</si>
  <si>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</si>
  <si>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</si>
  <si>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</si>
  <si>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</si>
  <si>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</si>
  <si>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</si>
  <si>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</si>
  <si>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</si>
  <si>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</si>
  <si>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</si>
  <si>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</si>
  <si>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</si>
  <si>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</si>
  <si>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</si>
  <si>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</si>
  <si>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</si>
  <si>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</si>
  <si>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</si>
  <si>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</si>
  <si>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</si>
  <si>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</si>
  <si>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</si>
  <si>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</si>
  <si>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</si>
  <si>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</si>
  <si>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</si>
  <si>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</si>
  <si>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</si>
  <si>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</si>
  <si>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</si>
  <si>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</si>
  <si>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</si>
  <si>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</si>
  <si>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</si>
  <si>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</si>
  <si>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</si>
  <si>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</si>
  <si>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</si>
  <si>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</si>
  <si>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</si>
  <si>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</si>
  <si>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</si>
  <si>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</si>
  <si>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</si>
  <si>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</si>
  <si>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</si>
  <si>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</si>
  <si>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</si>
  <si>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</si>
  <si>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</si>
  <si>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</si>
  <si>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</si>
  <si>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</si>
  <si>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</si>
  <si>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</si>
  <si>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</si>
  <si>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</si>
  <si>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</si>
  <si>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</si>
  <si>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</si>
  <si>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</si>
  <si>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</si>
  <si>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</si>
  <si>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</si>
  <si>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</si>
  <si>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</si>
  <si>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</si>
  <si>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</si>
  <si>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</si>
  <si>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</si>
  <si>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</si>
  <si>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</si>
  <si>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</si>
  <si>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</si>
  <si>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</si>
  <si>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</si>
  <si>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</si>
  <si>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</si>
  <si>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</si>
  <si>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</si>
  <si>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</si>
  <si>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</si>
  <si>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</si>
  <si>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</si>
  <si>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</si>
  <si>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</si>
  <si>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</si>
  <si>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</si>
  <si>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</si>
  <si>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</si>
  <si>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</si>
  <si>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</si>
  <si>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</si>
  <si>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</si>
  <si>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</si>
  <si>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</si>
  <si>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</si>
  <si>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</si>
  <si>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</si>
  <si>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</si>
  <si>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</si>
  <si>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</si>
  <si>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</si>
  <si>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</si>
  <si>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</si>
  <si>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</si>
  <si>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</si>
  <si>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</si>
  <si>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</si>
  <si>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</si>
  <si>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</si>
  <si>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</si>
  <si>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</si>
  <si>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</si>
  <si>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</si>
  <si>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</si>
  <si>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</si>
  <si>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</si>
  <si>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</si>
  <si>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</si>
  <si>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</si>
  <si>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</si>
  <si>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</si>
  <si>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</si>
  <si>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</si>
  <si>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</si>
  <si>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</si>
  <si>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</si>
  <si>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</si>
  <si>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</si>
  <si>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</si>
  <si>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</si>
  <si>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</si>
  <si>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</si>
  <si>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</si>
  <si>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</si>
  <si>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</si>
  <si>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</si>
  <si>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</si>
  <si>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</si>
  <si>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</si>
  <si>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</si>
  <si>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</si>
  <si>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</si>
  <si>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</si>
  <si>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</si>
  <si>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</si>
  <si>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</si>
  <si>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</si>
  <si>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</si>
  <si>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</si>
  <si>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</si>
  <si>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</si>
  <si>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</si>
  <si>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</si>
  <si>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</si>
  <si>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</si>
  <si>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</si>
  <si>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</si>
  <si>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</si>
  <si>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</si>
  <si>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</si>
  <si>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</si>
  <si>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</si>
  <si>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</si>
  <si>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</si>
  <si>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</si>
  <si>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</si>
  <si>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</si>
  <si>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</si>
  <si>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</si>
  <si>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</si>
  <si>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</si>
  <si>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</si>
  <si>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</si>
  <si>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</si>
  <si>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</si>
  <si>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</si>
  <si>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</si>
  <si>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</si>
  <si>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</si>
  <si>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</si>
  <si>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</si>
  <si>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</si>
  <si>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</si>
  <si>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</si>
  <si>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</si>
  <si>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</si>
  <si>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</si>
  <si>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</si>
  <si>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</si>
  <si>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</si>
  <si>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</si>
  <si>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</si>
  <si>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</si>
  <si>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</si>
  <si>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</si>
  <si>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</si>
  <si>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</si>
  <si>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</si>
  <si>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</si>
  <si>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</si>
  <si>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</si>
  <si>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</si>
  <si>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</si>
  <si>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</si>
  <si>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</si>
  <si>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</si>
  <si>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</si>
  <si>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</si>
  <si>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</si>
  <si>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</si>
  <si>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</si>
  <si>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</si>
  <si>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</si>
  <si>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</si>
  <si>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</si>
  <si>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</si>
  <si>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</si>
  <si>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</si>
  <si>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</si>
  <si>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</si>
  <si>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</si>
  <si>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</si>
  <si>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</si>
  <si>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</si>
  <si>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</si>
  <si>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</si>
  <si>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</si>
  <si>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</si>
  <si>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</si>
  <si>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</si>
  <si>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</si>
  <si>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</si>
  <si>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</si>
  <si>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</si>
  <si>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</si>
  <si>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</si>
  <si>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</si>
  <si>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</si>
  <si>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</si>
  <si>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</si>
  <si>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</si>
  <si>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</si>
  <si>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</si>
  <si>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</si>
  <si>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</si>
  <si>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</si>
  <si>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</si>
  <si>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</si>
  <si>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</si>
  <si>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</si>
  <si>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</si>
  <si>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</si>
  <si>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</si>
  <si>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</si>
  <si>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</si>
  <si>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</si>
  <si>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</si>
  <si>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</si>
  <si>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</si>
  <si>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</si>
  <si>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</si>
  <si>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</si>
  <si>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</si>
  <si>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</si>
  <si>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</si>
  <si>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</si>
  <si>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</si>
  <si>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</si>
  <si>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</si>
  <si>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</si>
  <si>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</si>
  <si>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</si>
  <si>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</si>
  <si>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</si>
  <si>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</si>
  <si>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</si>
  <si>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</si>
  <si>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</si>
  <si>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</si>
  <si>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</si>
  <si>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</si>
  <si>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</si>
  <si>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</si>
  <si>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</si>
  <si>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</si>
  <si>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</si>
  <si>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</si>
  <si>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</si>
  <si>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</si>
  <si>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</si>
  <si>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</si>
  <si>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</si>
  <si>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</si>
  <si>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</si>
  <si>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</si>
  <si>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</si>
  <si>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</si>
  <si>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</si>
  <si>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</si>
  <si>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</si>
  <si>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</si>
  <si>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</si>
  <si>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</si>
  <si>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</si>
  <si>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</si>
  <si>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</si>
  <si>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</si>
  <si>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</si>
  <si>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</si>
  <si>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</si>
  <si>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</si>
  <si>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</si>
  <si>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</si>
  <si>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</si>
  <si>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</si>
  <si>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</si>
  <si>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</si>
  <si>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</si>
  <si>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</si>
  <si>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</si>
  <si>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</si>
  <si>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</si>
  <si>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</si>
  <si>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</si>
  <si>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</si>
  <si>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</si>
  <si>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</si>
  <si>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</si>
  <si>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</si>
  <si>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</si>
  <si>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</si>
  <si>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</si>
  <si>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</si>
  <si>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</si>
  <si>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</si>
  <si>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</si>
  <si>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</si>
  <si>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</si>
  <si>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</si>
  <si>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</si>
  <si>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</si>
  <si>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</si>
  <si>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</si>
  <si>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</si>
  <si>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</si>
  <si>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</si>
  <si>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</si>
  <si>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</si>
  <si>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</si>
  <si>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</si>
  <si>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</si>
  <si>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</si>
  <si>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</si>
  <si>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</si>
  <si>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</si>
  <si>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</si>
  <si>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</si>
  <si>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</si>
  <si>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</si>
  <si>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</si>
  <si>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</si>
  <si>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</si>
  <si>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</si>
  <si>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</si>
  <si>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</si>
  <si>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</si>
  <si>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</si>
  <si>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</si>
  <si>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</si>
  <si>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</si>
  <si>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</si>
  <si>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</si>
  <si>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</si>
  <si>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</si>
  <si>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</si>
  <si>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</si>
  <si>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</si>
  <si>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</si>
  <si>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</si>
  <si>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</si>
  <si>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</si>
  <si>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</si>
  <si>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</si>
  <si>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</si>
  <si>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</si>
  <si>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</si>
  <si>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</si>
  <si>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</si>
  <si>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</si>
  <si>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</si>
  <si>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</si>
  <si>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</si>
  <si>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</si>
  <si>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</si>
  <si>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</si>
  <si>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</si>
  <si>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</si>
  <si>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</si>
  <si>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</si>
  <si>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</si>
  <si>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</si>
  <si>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</si>
  <si>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</si>
  <si>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</si>
  <si>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</si>
  <si>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</si>
  <si>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</si>
  <si>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</si>
  <si>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</si>
  <si>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</si>
  <si>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</si>
  <si>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</si>
  <si>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</si>
  <si>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</si>
  <si>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</si>
  <si>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</si>
  <si>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</si>
  <si>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</si>
  <si>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</si>
  <si>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</si>
  <si>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</si>
  <si>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</si>
  <si>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</si>
  <si>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</si>
  <si>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</si>
  <si>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</si>
  <si>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</si>
  <si>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</si>
  <si>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</si>
  <si>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</si>
  <si>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</si>
  <si>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</si>
  <si>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</si>
  <si>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</si>
  <si>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</si>
  <si>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</si>
  <si>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</si>
  <si>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</si>
  <si>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</si>
  <si>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</si>
  <si>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</si>
  <si>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</si>
  <si>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</si>
  <si>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</si>
  <si>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</si>
  <si>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</si>
  <si>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</si>
  <si>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</si>
  <si>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</si>
  <si>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</si>
  <si>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</si>
  <si>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</si>
  <si>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</si>
  <si>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</si>
  <si>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</si>
  <si>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</si>
  <si>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</si>
  <si>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</si>
  <si>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</si>
  <si>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</si>
  <si>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</si>
  <si>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</si>
  <si>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</si>
  <si>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</si>
  <si>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</si>
  <si>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</si>
  <si>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</si>
  <si>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</si>
  <si>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</si>
  <si>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</si>
  <si>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</si>
  <si>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</si>
  <si>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</si>
  <si>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</si>
  <si>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</si>
  <si>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</si>
  <si>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</si>
  <si>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</si>
  <si>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</si>
  <si>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</si>
  <si>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</si>
  <si>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</si>
  <si>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</si>
  <si>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</si>
  <si>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</si>
  <si>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</si>
  <si>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</si>
  <si>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</si>
  <si>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</si>
  <si>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</si>
  <si>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</si>
  <si>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</si>
  <si>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</si>
  <si>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</si>
  <si>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</si>
  <si>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</si>
  <si>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</si>
  <si>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</si>
  <si>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</si>
  <si>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</si>
  <si>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</si>
  <si>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</si>
  <si>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</si>
  <si>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</si>
  <si>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</si>
  <si>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</si>
  <si>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</si>
  <si>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</si>
  <si>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</si>
  <si>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</si>
  <si>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</si>
  <si>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</si>
  <si>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</si>
  <si>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</si>
  <si>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</si>
  <si>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</si>
  <si>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</si>
  <si>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</si>
  <si>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</si>
  <si>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</si>
  <si>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</si>
  <si>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</si>
  <si>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</si>
  <si>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</si>
  <si>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</si>
  <si>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</si>
  <si>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</si>
  <si>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</si>
  <si>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</si>
  <si>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</si>
  <si>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</si>
  <si>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</si>
  <si>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</si>
  <si>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</si>
  <si>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</si>
  <si>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</si>
  <si>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</si>
  <si>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</si>
  <si>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</si>
  <si>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</si>
  <si>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</si>
  <si>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</si>
  <si>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</si>
  <si>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</si>
  <si>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</si>
  <si>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</si>
  <si>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</si>
  <si>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</si>
  <si>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</si>
  <si>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</si>
  <si>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</si>
  <si>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</si>
  <si>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</si>
  <si>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</si>
  <si>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</si>
  <si>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</si>
  <si>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</si>
  <si>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</si>
  <si>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</si>
  <si>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</si>
  <si>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</si>
  <si>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</si>
  <si>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</si>
  <si>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</si>
  <si>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</si>
  <si>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</si>
  <si>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</si>
  <si>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</si>
  <si>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</si>
  <si>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</si>
  <si>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</si>
  <si>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</si>
  <si>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</si>
  <si>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</si>
  <si>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</si>
  <si>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</si>
  <si>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</si>
  <si>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</si>
  <si>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</si>
  <si>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</si>
  <si>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</si>
  <si>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</si>
  <si>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</si>
  <si>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</si>
  <si>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</si>
  <si>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</si>
  <si>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</si>
  <si>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</si>
  <si>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</si>
  <si>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</si>
  <si>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</si>
  <si>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</si>
  <si>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</si>
  <si>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</si>
  <si>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</si>
  <si>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</si>
  <si>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</si>
  <si>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</si>
  <si>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</si>
  <si>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</si>
  <si>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</si>
  <si>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</si>
  <si>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</si>
  <si>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</si>
  <si>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</si>
  <si>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</si>
  <si>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</si>
  <si>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</si>
  <si>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</si>
  <si>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</si>
  <si>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</si>
  <si>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</si>
  <si>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</si>
  <si>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</si>
  <si>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</si>
  <si>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</si>
  <si>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</si>
  <si>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</si>
  <si>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</si>
  <si>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</si>
  <si>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</si>
  <si>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</si>
  <si>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</si>
  <si>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</si>
  <si>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</si>
  <si>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</si>
  <si>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</si>
  <si>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</si>
  <si>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</si>
  <si>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</si>
  <si>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</si>
  <si>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</si>
  <si>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</si>
  <si>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</si>
  <si>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</si>
  <si>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</si>
  <si>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</si>
  <si>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</si>
  <si>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</si>
  <si>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</si>
  <si>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</si>
  <si>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</si>
  <si>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</si>
  <si>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</si>
  <si>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</si>
  <si>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</si>
  <si>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</si>
  <si>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</si>
  <si>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</si>
  <si>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</si>
  <si>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</si>
  <si>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</si>
  <si>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</si>
  <si>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</si>
  <si>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</si>
  <si>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</si>
  <si>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</si>
  <si>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</si>
  <si>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</si>
  <si>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</si>
  <si>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</si>
  <si>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</si>
  <si>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</si>
  <si>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</si>
  <si>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</si>
  <si>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</si>
  <si>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</si>
  <si>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</si>
  <si>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</si>
  <si>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</si>
  <si>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</si>
  <si>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</si>
  <si>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</si>
  <si>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</si>
  <si>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</si>
  <si>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</si>
  <si>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</si>
  <si>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</si>
  <si>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</si>
  <si>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</si>
  <si>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</si>
  <si>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</si>
  <si>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</si>
  <si>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</si>
  <si>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</si>
  <si>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</si>
  <si>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</si>
  <si>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</si>
  <si>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</si>
  <si>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</si>
  <si>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</si>
  <si>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</si>
  <si>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</si>
  <si>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</si>
  <si>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</si>
  <si>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</si>
  <si>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</si>
  <si>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</si>
  <si>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</si>
  <si>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</si>
  <si>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</si>
  <si>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</si>
  <si>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</si>
  <si>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</si>
  <si>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</si>
  <si>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</si>
  <si>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</si>
  <si>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</si>
  <si>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</si>
  <si>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</si>
  <si>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</si>
  <si>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</si>
  <si>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</si>
  <si>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</si>
  <si>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</si>
  <si>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</si>
  <si>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</si>
  <si>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</si>
  <si>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</si>
  <si>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</si>
  <si>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</si>
  <si>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</si>
  <si>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</si>
  <si>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</si>
  <si>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</si>
  <si>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</si>
  <si>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</si>
  <si>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</si>
  <si>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</si>
  <si>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</si>
  <si>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</si>
  <si>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</si>
  <si>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</si>
  <si>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</si>
  <si>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</si>
  <si>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</si>
  <si>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</si>
  <si>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</si>
  <si>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</si>
  <si>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</si>
  <si>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</si>
  <si>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</si>
  <si>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</si>
  <si>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</si>
  <si>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</si>
  <si>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</si>
  <si>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</si>
  <si>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</si>
  <si>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</si>
  <si>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</si>
  <si>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</si>
  <si>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</si>
  <si>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</si>
  <si>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</si>
  <si>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</si>
  <si>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</si>
  <si>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</si>
  <si>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</si>
  <si>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</si>
  <si>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</si>
  <si>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</si>
  <si>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</si>
  <si>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</si>
  <si>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</si>
  <si>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</si>
  <si>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</si>
  <si>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</si>
  <si>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</si>
  <si>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</si>
  <si>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</si>
  <si>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</si>
  <si>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</si>
  <si>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</si>
  <si>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</si>
  <si>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</si>
  <si>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</si>
  <si>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</si>
  <si>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</si>
  <si>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</si>
  <si>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</si>
  <si>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</si>
  <si>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</si>
  <si>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</si>
  <si>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</si>
  <si>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</si>
  <si>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</si>
  <si>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</si>
  <si>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</si>
  <si>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</si>
  <si>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</si>
  <si>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</si>
  <si>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</si>
  <si>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</si>
  <si>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</si>
  <si>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</si>
  <si>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</si>
  <si>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</si>
  <si>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</si>
  <si>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</si>
  <si>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</si>
  <si>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</si>
  <si>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</si>
  <si>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</si>
  <si>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</si>
  <si>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</si>
  <si>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</si>
  <si>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</si>
  <si>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</si>
  <si>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</si>
  <si>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</si>
  <si>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</si>
  <si>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</si>
  <si>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</si>
  <si>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</si>
  <si>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</si>
  <si>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</si>
  <si>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</si>
  <si>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</si>
  <si>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</si>
  <si>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</si>
  <si>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</si>
  <si>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</si>
  <si>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</si>
  <si>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</si>
  <si>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</si>
  <si>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</si>
  <si>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</si>
  <si>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</si>
  <si>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</si>
  <si>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</si>
  <si>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</si>
  <si>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</si>
  <si>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</si>
  <si>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</si>
  <si>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</si>
  <si>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</si>
  <si>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</si>
  <si>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</si>
  <si>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</si>
  <si>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</si>
  <si>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</si>
  <si>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</si>
  <si>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</si>
  <si>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</si>
  <si>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</si>
  <si>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</si>
  <si>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</si>
  <si>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</si>
  <si>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</si>
  <si>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</si>
  <si>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</si>
  <si>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</si>
  <si>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</si>
  <si>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</si>
  <si>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</si>
  <si>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</si>
  <si>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</si>
  <si>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</si>
  <si>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</si>
  <si>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</si>
  <si>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</si>
  <si>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</si>
  <si>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</si>
  <si>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</si>
  <si>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</si>
  <si>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</si>
  <si>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</si>
  <si>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</si>
  <si>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</si>
  <si>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</si>
  <si>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</si>
  <si>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</si>
  <si>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</si>
  <si>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</si>
  <si>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</si>
  <si>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</si>
  <si>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</si>
  <si>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</si>
  <si>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</si>
  <si>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</si>
  <si>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</si>
  <si>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</si>
  <si>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</si>
  <si>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</si>
  <si>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</si>
  <si>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</si>
  <si>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</si>
  <si>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</si>
  <si>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</si>
  <si>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</si>
  <si>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</si>
  <si>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</si>
  <si>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</si>
  <si>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</si>
  <si>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</si>
  <si>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</si>
  <si>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</si>
  <si>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</si>
  <si>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</si>
  <si>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</si>
  <si>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</si>
  <si>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</si>
  <si>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</si>
  <si>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</si>
  <si>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</si>
  <si>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</si>
  <si>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</si>
  <si>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</si>
  <si>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</si>
  <si>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</si>
  <si>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</si>
  <si>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</si>
  <si>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</si>
  <si>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</si>
  <si>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</si>
  <si>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</si>
  <si>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</si>
  <si>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</si>
  <si>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</si>
  <si>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</si>
  <si>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</si>
  <si>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</si>
  <si>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</si>
  <si>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</si>
  <si>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</si>
  <si>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</si>
  <si>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</si>
  <si>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</si>
  <si>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</si>
  <si>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</si>
  <si>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</si>
  <si>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</si>
  <si>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</si>
  <si>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</si>
  <si>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</si>
  <si>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</si>
  <si>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</si>
  <si>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</si>
  <si>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</si>
  <si>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</si>
  <si>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</si>
  <si>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</si>
  <si>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</si>
  <si>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</si>
  <si>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</si>
  <si>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</si>
  <si>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</si>
  <si>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</si>
  <si>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</si>
  <si>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</si>
  <si>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</si>
  <si>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</si>
  <si>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</si>
  <si>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</si>
  <si>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</si>
  <si>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</si>
  <si>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</si>
  <si>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</si>
  <si>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</si>
  <si>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</si>
  <si>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</si>
  <si>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</si>
  <si>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</si>
  <si>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</si>
  <si>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</si>
  <si>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</si>
  <si>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</si>
  <si>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</si>
  <si>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</si>
  <si>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</si>
  <si>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</si>
  <si>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</si>
  <si>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</si>
  <si>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</si>
  <si>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</si>
  <si>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</si>
  <si>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</si>
  <si>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</si>
  <si>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</si>
  <si>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</si>
  <si>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</si>
  <si>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</si>
  <si>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</si>
  <si>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</si>
  <si>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</si>
  <si>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</si>
  <si>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</si>
  <si>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</si>
  <si>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</si>
  <si>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</si>
  <si>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</si>
  <si>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</si>
  <si>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</si>
  <si>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</si>
  <si>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</si>
  <si>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</si>
  <si>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</si>
  <si>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</si>
  <si>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</si>
  <si>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</si>
  <si>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</si>
  <si>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</si>
  <si>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</si>
  <si>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</si>
  <si>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</si>
  <si>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</si>
  <si>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</si>
  <si>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</si>
  <si>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</si>
  <si>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</si>
  <si>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</si>
  <si>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</si>
  <si>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</si>
  <si>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</si>
  <si>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</si>
  <si>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</si>
  <si>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</si>
  <si>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</si>
  <si>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</si>
  <si>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</si>
  <si>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</si>
  <si>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</si>
  <si>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</si>
  <si>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</si>
  <si>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</si>
  <si>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</si>
  <si>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</si>
  <si>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</si>
  <si>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</si>
  <si>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</si>
  <si>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</si>
  <si>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</si>
  <si>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</si>
  <si>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</si>
  <si>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</si>
  <si>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</si>
  <si>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</si>
  <si>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</si>
  <si>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</si>
  <si>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</si>
  <si>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</si>
  <si>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</si>
  <si>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</si>
  <si>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</si>
  <si>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</si>
  <si>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</si>
  <si>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</si>
  <si>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</si>
  <si>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</si>
  <si>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</si>
  <si>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</si>
  <si>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</si>
  <si>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</si>
  <si>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</si>
  <si>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</si>
  <si>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</si>
  <si>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</si>
  <si>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</si>
  <si>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</si>
  <si>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</si>
  <si>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</si>
  <si>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</si>
  <si>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</si>
  <si>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</si>
  <si>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</si>
  <si>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</si>
  <si>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</si>
  <si>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</si>
  <si>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</si>
  <si>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</si>
  <si>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</si>
  <si>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</si>
  <si>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</si>
  <si>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</si>
  <si>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</si>
  <si>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</si>
  <si>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</si>
  <si>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</si>
  <si>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</si>
  <si>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</si>
  <si>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</si>
  <si>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</si>
  <si>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</si>
  <si>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</si>
  <si>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</si>
  <si>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</si>
  <si>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</si>
  <si>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</si>
  <si>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</si>
  <si>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</si>
  <si>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</si>
  <si>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</si>
  <si>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</si>
  <si>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</si>
  <si>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</si>
  <si>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</si>
  <si>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</si>
  <si>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</si>
  <si>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</si>
  <si>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</si>
  <si>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</si>
  <si>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</si>
  <si>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</si>
  <si>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</si>
  <si>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</si>
  <si>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</si>
  <si>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</si>
  <si>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</si>
  <si>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</si>
  <si>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</si>
  <si>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</si>
  <si>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</si>
  <si>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</si>
  <si>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</si>
  <si>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</si>
  <si>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</si>
  <si>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</si>
  <si>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</si>
  <si>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</si>
  <si>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</si>
  <si>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</si>
  <si>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</si>
  <si>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</si>
  <si>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</si>
  <si>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</si>
  <si>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</si>
  <si>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</si>
  <si>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</si>
  <si>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</si>
  <si>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</si>
  <si>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</si>
  <si>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</si>
  <si>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</si>
  <si>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</si>
  <si>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</si>
  <si>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</si>
  <si>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</si>
  <si>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</si>
  <si>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</si>
  <si>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</si>
  <si>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</si>
  <si>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</si>
  <si>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</si>
  <si>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</si>
  <si>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</si>
  <si>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</si>
  <si>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</si>
  <si>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</si>
  <si>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</si>
  <si>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</si>
  <si>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</si>
  <si>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</si>
  <si>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</si>
  <si>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</si>
  <si>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</si>
  <si>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</si>
  <si>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</si>
  <si>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</si>
  <si>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</si>
  <si>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</si>
  <si>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</si>
  <si>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</si>
  <si>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</si>
  <si>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</si>
  <si>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</si>
  <si>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</si>
  <si>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</si>
  <si>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</si>
  <si>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</si>
  <si>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</si>
  <si>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</si>
  <si>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</si>
  <si>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</si>
  <si>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</si>
  <si>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</si>
  <si>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</si>
  <si>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</si>
  <si>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</si>
  <si>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</si>
  <si>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</si>
  <si>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</si>
  <si>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</si>
  <si>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</si>
  <si>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</si>
  <si>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</si>
  <si>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</si>
  <si>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</si>
  <si>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</si>
  <si>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</si>
  <si>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</si>
  <si>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</si>
  <si>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</si>
  <si>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</si>
  <si>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</si>
  <si>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</si>
  <si>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</si>
  <si>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</si>
  <si>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</si>
  <si>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</si>
  <si>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</si>
  <si>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</si>
  <si>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</si>
  <si>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</si>
  <si>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</si>
  <si>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</si>
  <si>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</si>
  <si>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</si>
  <si>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</si>
  <si>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</si>
  <si>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</si>
  <si>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</si>
  <si>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</si>
  <si>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</si>
  <si>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</si>
  <si>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</si>
  <si>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</si>
  <si>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</si>
  <si>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</si>
  <si>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</si>
  <si>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</si>
  <si>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</si>
  <si>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</si>
  <si>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</si>
  <si>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</si>
  <si>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</si>
  <si>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</si>
  <si>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</si>
  <si>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</si>
  <si>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</si>
  <si>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</si>
  <si>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</si>
  <si>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</si>
  <si>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</si>
  <si>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</si>
  <si>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</si>
  <si>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</si>
  <si>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</si>
  <si>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</si>
  <si>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</si>
  <si>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</si>
  <si>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</si>
  <si>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</si>
  <si>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</si>
  <si>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</si>
  <si>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</si>
  <si>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</si>
  <si>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</si>
  <si>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</si>
  <si>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</si>
  <si>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</si>
  <si>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</si>
  <si>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</si>
  <si>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</si>
  <si>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</si>
  <si>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</si>
  <si>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</si>
  <si>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</si>
  <si>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</si>
  <si>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</si>
  <si>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</si>
  <si>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</si>
  <si>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</si>
  <si>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</si>
  <si>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</si>
  <si>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</si>
  <si>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</si>
  <si>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</si>
  <si>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</si>
  <si>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</si>
  <si>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</si>
  <si>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</si>
  <si>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</si>
  <si>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</si>
  <si>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</si>
  <si>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</si>
  <si>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</si>
  <si>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</si>
  <si>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</si>
  <si>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</si>
  <si>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</si>
  <si>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</si>
  <si>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</si>
  <si>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</si>
  <si>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</si>
  <si>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</si>
  <si>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</si>
  <si>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</si>
  <si>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</si>
  <si>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</si>
  <si>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</si>
  <si>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</si>
  <si>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</si>
  <si>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</si>
  <si>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</si>
  <si>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</si>
  <si>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</si>
  <si>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</si>
  <si>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</si>
  <si>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</si>
  <si>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</si>
  <si>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</si>
  <si>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</si>
  <si>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</si>
  <si>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</si>
  <si>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</si>
  <si>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</si>
  <si>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</si>
  <si>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</si>
  <si>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</si>
  <si>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</si>
  <si>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</si>
  <si>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</si>
  <si>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</si>
  <si>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</si>
  <si>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</si>
  <si>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</si>
  <si>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</si>
  <si>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</si>
  <si>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</si>
  <si>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</si>
  <si>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</si>
  <si>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</si>
  <si>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</si>
  <si>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</si>
  <si>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</si>
  <si>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</si>
  <si>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</si>
  <si>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</si>
  <si>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</si>
  <si>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</si>
  <si>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</si>
  <si>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</si>
  <si>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</si>
  <si>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</si>
  <si>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</si>
  <si>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</si>
  <si>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</si>
  <si>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</si>
  <si>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</si>
  <si>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</si>
  <si>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</si>
  <si>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</si>
  <si>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</si>
  <si>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</si>
  <si>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</si>
  <si>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</si>
  <si>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</si>
  <si>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</si>
  <si>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</si>
  <si>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</si>
  <si>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</si>
  <si>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</si>
  <si>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</si>
  <si>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</si>
  <si>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</si>
  <si>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</si>
  <si>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</si>
  <si>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</si>
  <si>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</si>
  <si>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</si>
  <si>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</si>
  <si>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</si>
  <si>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</si>
  <si>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</si>
  <si>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</si>
  <si>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</si>
  <si>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</si>
  <si>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</si>
  <si>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</si>
  <si>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</si>
  <si>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</si>
  <si>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</si>
  <si>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</si>
  <si>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</si>
  <si>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</si>
  <si>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</si>
  <si>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</si>
  <si>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</si>
  <si>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</si>
  <si>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</si>
  <si>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</si>
  <si>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</si>
  <si>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</si>
  <si>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</si>
  <si>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</si>
  <si>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</si>
  <si>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</si>
  <si>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</si>
  <si>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</si>
  <si>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</si>
  <si>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</si>
  <si>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</si>
  <si>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</si>
  <si>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</si>
  <si>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</si>
  <si>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</si>
  <si>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</si>
  <si>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</si>
  <si>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</si>
  <si>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</si>
  <si>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</si>
  <si>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</si>
  <si>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</si>
  <si>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</si>
  <si>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</si>
  <si>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</si>
  <si>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</si>
  <si>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</si>
  <si>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</si>
  <si>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</si>
  <si>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</si>
  <si>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</si>
  <si>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</si>
  <si>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</si>
  <si>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</si>
  <si>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</si>
  <si>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</si>
  <si>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</si>
  <si>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</si>
  <si>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</si>
  <si>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</si>
  <si>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</si>
  <si>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</si>
  <si>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</si>
  <si>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</si>
  <si>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</si>
  <si>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</si>
  <si>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</si>
  <si>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</si>
  <si>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</si>
  <si>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</si>
  <si>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</si>
  <si>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</si>
  <si>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</si>
  <si>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</si>
  <si>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</si>
  <si>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</si>
  <si>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</si>
  <si>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</si>
  <si>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</si>
  <si>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</si>
  <si>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</si>
  <si>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</si>
  <si>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</si>
  <si>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</si>
  <si>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</si>
  <si>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</si>
  <si>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</si>
  <si>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</si>
  <si>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</si>
  <si>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</si>
  <si>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</si>
  <si>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</si>
  <si>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</si>
  <si>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</si>
  <si>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</si>
  <si>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</si>
  <si>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</si>
  <si>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</si>
  <si>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</si>
  <si>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</si>
  <si>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</si>
  <si>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</si>
  <si>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</si>
  <si>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</si>
  <si>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</si>
  <si>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</si>
  <si>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</si>
  <si>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</si>
  <si>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</si>
  <si>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</si>
  <si>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</si>
  <si>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</si>
  <si>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</si>
  <si>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</si>
  <si>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</si>
  <si>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</si>
  <si>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</si>
  <si>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</si>
  <si>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</si>
  <si>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</si>
  <si>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</si>
  <si>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</si>
  <si>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</si>
  <si>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</si>
  <si>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</si>
  <si>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</si>
  <si>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</si>
  <si>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</si>
  <si>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</si>
  <si>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</si>
  <si>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</si>
  <si>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</si>
  <si>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</si>
  <si>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</si>
  <si>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</si>
  <si>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</si>
  <si>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</si>
  <si>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</si>
  <si>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</si>
  <si>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</si>
  <si>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</si>
  <si>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</si>
  <si>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</si>
  <si>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</si>
  <si>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</si>
  <si>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</si>
  <si>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</si>
  <si>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</si>
  <si>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</si>
  <si>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</si>
  <si>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</si>
  <si>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</si>
  <si>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</si>
  <si>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</si>
  <si>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</si>
  <si>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</si>
  <si>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</si>
  <si>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</si>
  <si>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</si>
  <si>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</si>
  <si>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</si>
  <si>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</si>
  <si>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</si>
  <si>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</si>
  <si>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</si>
  <si>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</si>
  <si>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</si>
  <si>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</si>
  <si>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</si>
  <si>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</si>
  <si>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</si>
  <si>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</si>
  <si>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</si>
  <si>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</si>
  <si>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</si>
  <si>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</si>
  <si>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</si>
  <si>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</si>
  <si>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</si>
  <si>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</si>
  <si>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</si>
  <si>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</si>
  <si>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</si>
  <si>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</si>
  <si>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</si>
  <si>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</si>
  <si>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</si>
  <si>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</si>
  <si>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</si>
  <si>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</si>
  <si>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</si>
  <si>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</si>
  <si>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</si>
  <si>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</si>
  <si>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</si>
  <si>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</si>
  <si>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</si>
  <si>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</si>
  <si>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</si>
  <si>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</si>
  <si>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</si>
  <si>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</si>
  <si>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</si>
  <si>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</si>
  <si>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</si>
  <si>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</si>
  <si>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</si>
  <si>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</si>
  <si>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</si>
  <si>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</si>
  <si>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</si>
  <si>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</si>
  <si>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</si>
  <si>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</si>
  <si>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</si>
  <si>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</si>
  <si>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</si>
  <si>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</si>
  <si>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</si>
  <si>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</si>
  <si>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</si>
  <si>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</si>
  <si>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</si>
  <si>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</si>
  <si>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</si>
  <si>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</si>
  <si>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</si>
  <si>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</si>
  <si>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</si>
  <si>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</si>
  <si>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</si>
  <si>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</si>
  <si>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</si>
  <si>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</si>
  <si>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</si>
  <si>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</si>
  <si>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</si>
  <si>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</si>
  <si>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</si>
  <si>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</si>
  <si>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</si>
  <si>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</si>
  <si>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</si>
  <si>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</si>
  <si>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</si>
  <si>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</si>
  <si>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</si>
  <si>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</si>
  <si>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</si>
  <si>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</si>
  <si>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</si>
  <si>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</si>
  <si>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</si>
  <si>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</si>
  <si>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</si>
  <si>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</si>
  <si>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</si>
  <si>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</si>
  <si>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</si>
  <si>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</si>
  <si>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</si>
  <si>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</si>
  <si>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</si>
  <si>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</si>
  <si>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</si>
  <si>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</si>
  <si>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</si>
  <si>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</si>
  <si>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</si>
  <si>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</si>
  <si>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</si>
  <si>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</si>
  <si>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</si>
  <si>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</si>
  <si>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</si>
  <si>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</si>
  <si>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</si>
  <si>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</si>
  <si>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</si>
  <si>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</si>
  <si>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</si>
  <si>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</si>
  <si>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</si>
  <si>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</si>
  <si>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</si>
  <si>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</si>
  <si>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</si>
  <si>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</si>
  <si>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</si>
  <si>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</si>
  <si>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</si>
  <si>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</si>
  <si>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</si>
  <si>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</si>
  <si>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</si>
  <si>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</si>
  <si>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</si>
  <si>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</si>
  <si>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</si>
  <si>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</si>
  <si>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</si>
  <si>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</si>
  <si>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</si>
  <si>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</si>
  <si>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</si>
  <si>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</si>
  <si>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</si>
  <si>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</si>
  <si>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</si>
  <si>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</si>
  <si>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</si>
  <si>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</si>
  <si>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</si>
  <si>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</si>
  <si>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</si>
  <si>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</si>
  <si>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</si>
  <si>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</si>
  <si>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</si>
  <si>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</si>
  <si>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</si>
  <si>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</si>
  <si>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</si>
  <si>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</si>
  <si>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</si>
  <si>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</si>
  <si>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</si>
  <si>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</si>
  <si>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</si>
  <si>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</si>
  <si>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</si>
  <si>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</si>
  <si>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</si>
  <si>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</si>
  <si>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</si>
  <si>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</si>
  <si>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</si>
  <si>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</si>
  <si>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</si>
  <si>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</si>
  <si>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</si>
  <si>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</si>
  <si>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</si>
  <si>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</si>
  <si>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</si>
  <si>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</si>
  <si>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</si>
  <si>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</si>
  <si>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</si>
  <si>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</si>
  <si>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</si>
  <si>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</si>
  <si>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</si>
  <si>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</si>
  <si>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</si>
  <si>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</si>
  <si>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</si>
  <si>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</si>
  <si>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</si>
  <si>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</si>
  <si>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</si>
  <si>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</si>
  <si>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</si>
  <si>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</si>
  <si>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</si>
  <si>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</si>
  <si>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</si>
  <si>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</si>
  <si>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</si>
  <si>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</si>
  <si>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</si>
  <si>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</si>
  <si>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</si>
  <si>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</si>
  <si>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</si>
  <si>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</si>
  <si>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</si>
  <si>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</si>
  <si>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</si>
  <si>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</si>
  <si>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</si>
  <si>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</si>
  <si>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</si>
  <si>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</si>
  <si>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</si>
  <si>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</si>
  <si>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</si>
  <si>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</si>
  <si>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</si>
  <si>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</si>
  <si>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</si>
  <si>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</si>
  <si>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</si>
  <si>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</si>
  <si>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</si>
  <si>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</si>
  <si>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</si>
  <si>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</si>
  <si>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</si>
  <si>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</si>
  <si>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</si>
  <si>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</si>
  <si>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</si>
  <si>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</si>
  <si>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</si>
  <si>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</si>
  <si>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</si>
  <si>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</si>
  <si>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</si>
  <si>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</si>
  <si>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</si>
  <si>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</si>
  <si>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</si>
  <si>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</si>
  <si>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</si>
  <si>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</si>
  <si>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</si>
  <si>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</si>
  <si>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</si>
  <si>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</si>
  <si>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</si>
  <si>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</si>
  <si>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</si>
  <si>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</si>
  <si>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</si>
  <si>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</si>
  <si>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</si>
  <si>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</si>
  <si>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</si>
  <si>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</si>
  <si>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</si>
  <si>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</si>
  <si>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</si>
  <si>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</si>
  <si>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</si>
  <si>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</si>
  <si>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</si>
  <si>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</si>
  <si>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</si>
  <si>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</si>
  <si>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</si>
  <si>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</si>
  <si>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</si>
  <si>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</si>
  <si>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</si>
  <si>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</si>
  <si>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</si>
  <si>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</si>
  <si>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</si>
  <si>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</si>
  <si>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</si>
  <si>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</si>
  <si>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</si>
  <si>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</si>
  <si>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</si>
  <si>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</si>
  <si>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</si>
  <si>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</si>
  <si>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</si>
  <si>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</si>
  <si>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</si>
  <si>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</si>
  <si>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</si>
  <si>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</si>
  <si>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</si>
  <si>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</si>
  <si>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</si>
  <si>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</si>
  <si>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</si>
  <si>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</si>
  <si>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</si>
  <si>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</si>
  <si>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</si>
  <si>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</si>
  <si>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</si>
  <si>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</si>
  <si>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</si>
  <si>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</si>
  <si>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</si>
  <si>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</si>
  <si>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</si>
  <si>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</si>
  <si>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</si>
  <si>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</si>
  <si>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</si>
  <si>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</si>
  <si>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</si>
  <si>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</si>
  <si>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</si>
  <si>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</si>
  <si>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</si>
  <si>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</si>
  <si>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</si>
  <si>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</si>
  <si>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</si>
  <si>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</si>
  <si>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</si>
  <si>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</si>
  <si>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</si>
  <si>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</si>
  <si>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</si>
  <si>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</si>
  <si>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</si>
  <si>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</si>
  <si>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</si>
  <si>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</si>
  <si>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</si>
  <si>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</si>
  <si>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</si>
  <si>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</si>
  <si>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</si>
  <si>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</si>
  <si>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</si>
  <si>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</si>
  <si>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</si>
  <si>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</si>
  <si>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</si>
  <si>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</si>
  <si>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</si>
  <si>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</si>
  <si>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</si>
  <si>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</si>
  <si>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</si>
  <si>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</si>
  <si>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</si>
  <si>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</si>
  <si>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</si>
  <si>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</si>
  <si>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</si>
  <si>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</si>
  <si>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</si>
  <si>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</si>
  <si>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</si>
  <si>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</si>
  <si>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</si>
  <si>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</si>
  <si>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</si>
  <si>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</si>
  <si>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</si>
  <si>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</si>
  <si>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</si>
  <si>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</si>
  <si>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</si>
  <si>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</si>
  <si>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</si>
  <si>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</si>
  <si>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</si>
  <si>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</si>
  <si>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</si>
  <si>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</si>
  <si>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</si>
  <si>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</si>
  <si>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</si>
  <si>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</si>
  <si>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</si>
  <si>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</si>
  <si>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</si>
  <si>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</si>
  <si>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</si>
  <si>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</si>
  <si>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</si>
  <si>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</si>
  <si>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</si>
  <si>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</si>
  <si>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</si>
  <si>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</si>
  <si>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</si>
  <si>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</si>
  <si>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</si>
  <si>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</si>
  <si>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</si>
  <si>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</si>
  <si>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</si>
  <si>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</si>
  <si>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</si>
  <si>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</si>
  <si>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</si>
  <si>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</si>
  <si>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</si>
  <si>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</si>
  <si>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</si>
  <si>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</si>
  <si>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</si>
  <si>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</si>
  <si>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</si>
  <si>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</si>
  <si>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</si>
  <si>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</si>
  <si>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</si>
  <si>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</si>
  <si>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</si>
  <si>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</si>
  <si>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</si>
  <si>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</si>
  <si>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</si>
  <si>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</si>
  <si>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</si>
  <si>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</si>
  <si>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</si>
  <si>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</si>
  <si>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</si>
  <si>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</si>
  <si>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</si>
  <si>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</si>
  <si>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</si>
  <si>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</si>
  <si>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</si>
  <si>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</si>
  <si>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</si>
  <si>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</si>
  <si>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</si>
  <si>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</si>
  <si>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</si>
  <si>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</si>
  <si>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</si>
  <si>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</si>
  <si>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</si>
  <si>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</si>
  <si>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</si>
  <si>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</si>
  <si>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</si>
  <si>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</si>
  <si>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</si>
  <si>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</si>
  <si>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</si>
  <si>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</si>
  <si>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</si>
  <si>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</si>
  <si>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</si>
  <si>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</si>
  <si>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</si>
  <si>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</si>
  <si>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</si>
  <si>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</si>
  <si>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</si>
  <si>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</si>
  <si>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</si>
  <si>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</si>
  <si>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</si>
  <si>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</si>
  <si>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</si>
  <si>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</si>
  <si>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</si>
  <si>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</si>
  <si>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</si>
  <si>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</si>
  <si>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</si>
  <si>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</si>
  <si>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</si>
  <si>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</si>
  <si>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</si>
  <si>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</si>
  <si>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</si>
  <si>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</si>
  <si>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</si>
  <si>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</si>
  <si>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</si>
  <si>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</si>
  <si>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</si>
  <si>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</si>
  <si>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</si>
  <si>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</si>
  <si>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</si>
  <si>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</si>
  <si>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</si>
  <si>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</si>
  <si>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</si>
  <si>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</si>
  <si>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</si>
  <si>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</si>
  <si>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</si>
  <si>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</si>
  <si>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</si>
  <si>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</si>
  <si>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</si>
  <si>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</si>
  <si>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</si>
  <si>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</si>
  <si>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</si>
  <si>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</si>
  <si>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</si>
  <si>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</si>
  <si>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</si>
  <si>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</si>
  <si>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</si>
  <si>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</si>
  <si>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</si>
  <si>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</si>
  <si>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</si>
  <si>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</si>
  <si>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</si>
  <si>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</si>
  <si>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</si>
  <si>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</si>
  <si>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</si>
  <si>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</si>
  <si>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</si>
  <si>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</si>
  <si>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</si>
  <si>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</si>
  <si>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</si>
  <si>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</si>
  <si>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</si>
  <si>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</si>
  <si>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</si>
  <si>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</si>
  <si>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</si>
  <si>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</si>
  <si>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</si>
  <si>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</si>
  <si>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</si>
  <si>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</si>
  <si>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</si>
  <si>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</si>
  <si>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</si>
  <si>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</si>
  <si>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</si>
  <si>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</si>
  <si>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</si>
  <si>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</si>
  <si>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</si>
  <si>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</si>
  <si>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</si>
  <si>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</si>
  <si>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</si>
  <si>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</si>
  <si>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</si>
  <si>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</si>
  <si>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</si>
  <si>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</si>
  <si>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</si>
  <si>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</si>
  <si>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</si>
  <si>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</si>
  <si>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</si>
  <si>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</si>
  <si>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</si>
  <si>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</si>
  <si>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</si>
  <si>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</si>
  <si>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</si>
  <si>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</si>
  <si>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</si>
  <si>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</si>
  <si>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</si>
  <si>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</si>
  <si>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</si>
  <si>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</si>
  <si>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</si>
  <si>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</si>
  <si>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</si>
  <si>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</si>
  <si>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</si>
  <si>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</si>
  <si>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</si>
  <si>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</si>
  <si>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</si>
  <si>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</si>
  <si>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</si>
  <si>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</si>
  <si>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</si>
  <si>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</si>
  <si>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</si>
  <si>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</si>
  <si>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</si>
  <si>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</si>
  <si>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</si>
  <si>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</si>
  <si>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</si>
  <si>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</si>
  <si>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</si>
  <si>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</si>
  <si>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</si>
  <si>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</si>
  <si>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</si>
  <si>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</si>
  <si>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</si>
  <si>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</si>
  <si>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</si>
  <si>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</si>
  <si>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</si>
  <si>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</si>
  <si>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</si>
  <si>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</si>
  <si>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</si>
  <si>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</si>
  <si>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</si>
  <si>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</si>
  <si>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</si>
  <si>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</si>
  <si>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</si>
  <si>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</si>
  <si>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</si>
  <si>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</si>
  <si>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</si>
  <si>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</si>
  <si>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</si>
  <si>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</si>
  <si>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</si>
  <si>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</si>
  <si>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</si>
  <si>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</si>
  <si>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</si>
  <si>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</si>
  <si>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</si>
  <si>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</si>
  <si>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</si>
  <si>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</si>
  <si>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</si>
  <si>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</si>
  <si>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</si>
  <si>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</si>
  <si>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</si>
  <si>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</si>
  <si>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</si>
  <si>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</si>
  <si>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</si>
  <si>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</si>
  <si>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</si>
  <si>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</si>
  <si>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</si>
  <si>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</si>
  <si>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</si>
  <si>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</si>
  <si>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</si>
  <si>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</si>
  <si>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</si>
  <si>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</si>
  <si>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</si>
  <si>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</si>
  <si>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</si>
  <si>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</si>
  <si>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</si>
  <si>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</si>
  <si>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</si>
  <si>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</si>
  <si>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</si>
  <si>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</si>
  <si>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</si>
  <si>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</si>
  <si>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</si>
  <si>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</si>
  <si>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</si>
  <si>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</si>
  <si>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</si>
  <si>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</si>
  <si>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</si>
  <si>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</si>
  <si>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</si>
  <si>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</si>
  <si>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</si>
  <si>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</si>
  <si>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</si>
  <si>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</si>
  <si>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</si>
  <si>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</si>
  <si>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</si>
  <si>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</si>
  <si>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</si>
  <si>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</si>
  <si>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</si>
  <si>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</si>
  <si>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</si>
  <si>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</si>
  <si>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</si>
  <si>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</si>
  <si>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</si>
  <si>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</si>
  <si>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</si>
  <si>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</si>
  <si>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</si>
  <si>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</si>
  <si>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</si>
  <si>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</si>
  <si>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</si>
  <si>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</si>
  <si>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</si>
  <si>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</si>
  <si>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</si>
  <si>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</si>
  <si>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</si>
  <si>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</si>
  <si>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</si>
  <si>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</si>
  <si>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</si>
  <si>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</si>
  <si>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</si>
  <si>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</si>
  <si>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</si>
  <si>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</si>
  <si>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</si>
  <si>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</si>
  <si>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</si>
  <si>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</si>
  <si>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</si>
  <si>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</si>
  <si>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</si>
  <si>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</si>
  <si>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</si>
  <si>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</si>
  <si>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</si>
  <si>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</si>
  <si>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</si>
  <si>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</si>
  <si>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</si>
  <si>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</si>
  <si>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</si>
  <si>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</si>
  <si>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</si>
  <si>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</si>
  <si>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</si>
  <si>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</si>
  <si>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</si>
  <si>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</si>
  <si>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</si>
  <si>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</si>
  <si>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</si>
  <si>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</si>
  <si>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</si>
  <si>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</si>
  <si>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</si>
  <si>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</si>
  <si>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</si>
  <si>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</si>
  <si>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</si>
  <si>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</si>
  <si>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</si>
  <si>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</si>
  <si>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</si>
  <si>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</si>
  <si>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</si>
  <si>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</si>
  <si>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</si>
  <si>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</si>
  <si>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</si>
  <si>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</si>
  <si>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</si>
  <si>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</si>
  <si>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</si>
  <si>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</si>
  <si>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</si>
  <si>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</si>
  <si>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</si>
  <si>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</si>
  <si>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</si>
  <si>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</si>
  <si>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</si>
  <si>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</si>
  <si>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</si>
  <si>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</si>
  <si>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</si>
  <si>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</si>
  <si>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</si>
  <si>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</si>
  <si>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</si>
  <si>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</si>
  <si>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</si>
  <si>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</si>
  <si>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</si>
  <si>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</si>
  <si>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</si>
  <si>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</si>
  <si>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</si>
  <si>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</si>
  <si>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</si>
  <si>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</si>
  <si>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</si>
  <si>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</si>
  <si>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</si>
  <si>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</si>
  <si>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</si>
  <si>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</si>
  <si>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</si>
  <si>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</si>
  <si>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</si>
  <si>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</si>
  <si>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</si>
  <si>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</si>
  <si>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</si>
  <si>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</si>
  <si>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</si>
  <si>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</si>
  <si>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</si>
  <si>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</si>
  <si>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</si>
  <si>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</si>
  <si>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</si>
  <si>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</si>
  <si>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</si>
  <si>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</si>
  <si>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</si>
  <si>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</si>
  <si>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</si>
  <si>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</si>
  <si>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</si>
  <si>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</si>
  <si>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</si>
  <si>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</si>
  <si>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</si>
  <si>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</si>
  <si>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</si>
  <si>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</si>
  <si>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</si>
  <si>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</si>
  <si>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</si>
  <si>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</si>
  <si>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</si>
  <si>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</si>
  <si>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</si>
  <si>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</si>
  <si>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</si>
  <si>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</si>
  <si>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</si>
  <si>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</si>
  <si>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</si>
  <si>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</si>
  <si>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</si>
  <si>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</si>
  <si>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</si>
  <si>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</si>
  <si>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</si>
  <si>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</si>
  <si>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</si>
  <si>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</si>
  <si>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</si>
  <si>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</si>
  <si>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</si>
  <si>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</si>
  <si>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</si>
  <si>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</si>
  <si>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</si>
  <si>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</si>
  <si>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</si>
  <si>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</si>
  <si>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</si>
  <si>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</si>
  <si>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</si>
  <si>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</si>
  <si>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</si>
  <si>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</si>
  <si>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</si>
  <si>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</si>
  <si>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</si>
  <si>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</si>
  <si>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</si>
  <si>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</si>
  <si>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</si>
  <si>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</si>
  <si>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</si>
  <si>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</si>
  <si>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</si>
  <si>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</si>
  <si>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</si>
  <si>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</si>
  <si>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</si>
  <si>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</si>
  <si>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</si>
  <si>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</si>
  <si>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</si>
  <si>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</si>
  <si>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</si>
  <si>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</si>
  <si>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</si>
  <si>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</si>
  <si>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</si>
  <si>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</si>
  <si>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</si>
  <si>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</si>
  <si>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</si>
  <si>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</si>
  <si>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</si>
  <si>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</si>
  <si>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</si>
  <si>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</si>
  <si>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</si>
  <si>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</si>
  <si>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</si>
  <si>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</si>
  <si>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</si>
  <si>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</si>
  <si>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</si>
  <si>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</si>
  <si>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</si>
  <si>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</si>
  <si>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</si>
  <si>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</si>
  <si>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</si>
  <si>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</si>
  <si>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</si>
  <si>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</si>
  <si>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</si>
  <si>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</si>
  <si>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</si>
  <si>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</si>
  <si>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</si>
  <si>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</si>
  <si>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</si>
  <si>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</si>
  <si>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</si>
  <si>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</si>
  <si>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</si>
  <si>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</si>
  <si>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</si>
  <si>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</si>
  <si>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</si>
  <si>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</si>
  <si>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</si>
  <si>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</si>
  <si>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</si>
  <si>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</si>
  <si>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</si>
  <si>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</si>
  <si>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</si>
  <si>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</si>
  <si>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</si>
  <si>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</si>
  <si>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</si>
  <si>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</si>
  <si>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</si>
  <si>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</si>
  <si>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</si>
  <si>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</si>
  <si>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</si>
  <si>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</si>
  <si>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</si>
  <si>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</si>
  <si>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</si>
  <si>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</si>
  <si>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</si>
  <si>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</si>
  <si>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</si>
  <si>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</si>
  <si>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</si>
  <si>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</si>
  <si>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</si>
  <si>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</si>
  <si>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</si>
  <si>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</si>
  <si>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</si>
  <si>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</si>
  <si>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</si>
  <si>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</si>
  <si>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</si>
  <si>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</si>
  <si>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</si>
  <si>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</si>
  <si>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</si>
  <si>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</si>
  <si>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</si>
  <si>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</si>
  <si>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</si>
  <si>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</si>
  <si>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</si>
  <si>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</si>
  <si>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</si>
  <si>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</si>
  <si>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</si>
  <si>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</si>
  <si>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</si>
  <si>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</si>
  <si>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</si>
  <si>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</si>
  <si>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</si>
  <si>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</si>
  <si>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</si>
  <si>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</si>
  <si>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</si>
  <si>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</si>
  <si>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</si>
  <si>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</si>
  <si>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</si>
  <si>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</si>
  <si>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</si>
  <si>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</si>
  <si>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</si>
  <si>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</si>
  <si>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</si>
  <si>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</si>
  <si>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</si>
  <si>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</si>
  <si>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</si>
  <si>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</si>
  <si>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</si>
  <si>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</si>
  <si>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</si>
  <si>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</si>
  <si>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</si>
  <si>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</si>
  <si>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</si>
  <si>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</si>
  <si>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</si>
  <si>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</si>
  <si>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</si>
  <si>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</si>
  <si>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</si>
  <si>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</si>
  <si>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</si>
  <si>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</si>
  <si>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</si>
  <si>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</si>
  <si>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</si>
  <si>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</si>
  <si>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</si>
  <si>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</si>
  <si>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</si>
  <si>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</si>
  <si>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</si>
  <si>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</si>
  <si>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</si>
  <si>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</si>
  <si>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</si>
  <si>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</si>
  <si>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</si>
  <si>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</si>
  <si>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</si>
  <si>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</si>
  <si>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</si>
  <si>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</si>
  <si>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</si>
  <si>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</si>
  <si>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</si>
  <si>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</si>
  <si>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</si>
  <si>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</si>
  <si>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</si>
  <si>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</si>
  <si>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</si>
  <si>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</si>
  <si>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</si>
  <si>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</si>
  <si>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</si>
  <si>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</si>
  <si>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</si>
  <si>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</si>
  <si>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</si>
  <si>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</si>
  <si>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</si>
  <si>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</si>
  <si>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</si>
  <si>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</si>
  <si>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</si>
  <si>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</si>
  <si>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</si>
  <si>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</si>
  <si>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</si>
  <si>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</si>
  <si>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</si>
  <si>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</si>
  <si>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</si>
  <si>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</si>
  <si>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</si>
  <si>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</si>
  <si>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</si>
  <si>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</si>
  <si>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</si>
  <si>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</si>
  <si>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</si>
  <si>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</si>
  <si>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</si>
  <si>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</si>
  <si>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</si>
  <si>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</si>
  <si>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</si>
  <si>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</si>
  <si>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</si>
  <si>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</si>
  <si>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</si>
  <si>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</si>
  <si>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</si>
  <si>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</si>
  <si>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</si>
  <si>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</si>
  <si>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</si>
  <si>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</si>
  <si>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</si>
  <si>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</si>
  <si>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</si>
  <si>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</si>
  <si>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</si>
  <si>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</si>
  <si>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</si>
  <si>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</si>
  <si>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</si>
  <si>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</si>
  <si>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</si>
  <si>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</si>
  <si>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</si>
  <si>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</si>
  <si>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</si>
  <si>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</si>
  <si>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</si>
  <si>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</si>
  <si>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</si>
  <si>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</si>
  <si>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</si>
  <si>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</si>
  <si>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</si>
  <si>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</si>
  <si>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</si>
  <si>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</si>
  <si>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</si>
  <si>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</si>
  <si>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</si>
  <si>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</si>
  <si>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</si>
  <si>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</si>
  <si>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</si>
  <si>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</si>
  <si>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</si>
  <si>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</si>
  <si>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</si>
  <si>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</si>
  <si>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</si>
  <si>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</si>
  <si>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</si>
  <si>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</si>
  <si>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</si>
  <si>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</si>
  <si>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</si>
  <si>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</si>
  <si>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</si>
  <si>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</si>
  <si>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</si>
  <si>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</si>
  <si>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</si>
  <si>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</si>
  <si>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</si>
  <si>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</si>
  <si>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</si>
  <si>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</si>
  <si>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</si>
  <si>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</si>
  <si>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</si>
  <si>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</si>
  <si>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</si>
  <si>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</si>
  <si>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</si>
  <si>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</si>
  <si>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</si>
  <si>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</si>
  <si>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</si>
  <si>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</si>
  <si>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</si>
  <si>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</si>
  <si>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</si>
  <si>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</si>
  <si>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</si>
  <si>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</si>
  <si>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</si>
  <si>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</si>
  <si>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</si>
  <si>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</si>
  <si>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</si>
  <si>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</si>
  <si>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</si>
  <si>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</si>
  <si>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</si>
  <si>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</si>
  <si>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</si>
  <si>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</si>
  <si>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</si>
  <si>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</si>
  <si>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</si>
  <si>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</si>
  <si>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</si>
  <si>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</si>
  <si>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</si>
  <si>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</si>
  <si>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</si>
  <si>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</si>
  <si>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</si>
  <si>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</si>
  <si>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</si>
  <si>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</si>
  <si>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</si>
  <si>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</si>
  <si>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</si>
  <si>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</si>
  <si>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</si>
  <si>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</si>
  <si>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</si>
  <si>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</si>
  <si>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</si>
  <si>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</si>
  <si>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</si>
  <si>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</si>
  <si>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</si>
  <si>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</si>
  <si>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</si>
  <si>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</si>
  <si>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</si>
  <si>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</si>
  <si>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</si>
  <si>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</si>
  <si>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</si>
  <si>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</si>
  <si>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</si>
  <si>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</si>
  <si>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</si>
  <si>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</si>
  <si>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</si>
  <si>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</si>
  <si>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</si>
  <si>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</si>
  <si>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</si>
  <si>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</si>
  <si>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</si>
  <si>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</si>
  <si>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</si>
  <si>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</si>
  <si>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</si>
  <si>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</si>
  <si>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</si>
  <si>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</si>
  <si>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</si>
  <si>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</si>
  <si>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</si>
  <si>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</si>
  <si>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</si>
  <si>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</si>
  <si>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</si>
  <si>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</si>
  <si>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</si>
  <si>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</si>
  <si>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</si>
  <si>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</si>
  <si>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</si>
  <si>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</si>
  <si>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</si>
  <si>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</si>
  <si>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</si>
  <si>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</si>
  <si>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</si>
  <si>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</si>
  <si>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</si>
  <si>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</si>
  <si>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</si>
  <si>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</si>
  <si>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</si>
  <si>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</si>
  <si>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</si>
  <si>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</si>
  <si>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</si>
  <si>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</si>
  <si>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</si>
  <si>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</si>
  <si>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</si>
  <si>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</si>
  <si>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</si>
  <si>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</si>
  <si>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</si>
  <si>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</si>
  <si>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</si>
  <si>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</si>
  <si>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</si>
  <si>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</si>
  <si>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</si>
  <si>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</si>
  <si>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</si>
  <si>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</si>
  <si>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</si>
  <si>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</si>
  <si>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</si>
  <si>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</si>
  <si>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</si>
  <si>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</si>
  <si>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</si>
  <si>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</si>
  <si>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</si>
  <si>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</si>
  <si>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</si>
  <si>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</si>
  <si>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</si>
  <si>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</si>
  <si>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</si>
  <si>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</si>
  <si>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</si>
  <si>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</si>
  <si>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</si>
  <si>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</si>
  <si>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</si>
  <si>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</si>
  <si>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</si>
  <si>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</si>
  <si>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</si>
  <si>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</si>
  <si>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</si>
  <si>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</si>
  <si>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</si>
  <si>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</si>
  <si>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</si>
  <si>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</si>
  <si>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</si>
  <si>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</si>
  <si>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</si>
  <si>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</si>
  <si>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</si>
  <si>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</si>
  <si>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</si>
  <si>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</si>
  <si>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</si>
  <si>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</si>
  <si>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</si>
  <si>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</si>
  <si>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</si>
  <si>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</si>
  <si>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</si>
  <si>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</si>
  <si>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</si>
  <si>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</si>
  <si>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</si>
  <si>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</si>
  <si>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</si>
  <si>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</si>
  <si>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</si>
  <si>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</si>
  <si>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</si>
  <si>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</si>
  <si>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</si>
  <si>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</si>
  <si>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</si>
  <si>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</si>
  <si>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</si>
  <si>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</si>
  <si>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</si>
  <si>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</si>
  <si>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</si>
  <si>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</si>
  <si>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</si>
  <si>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</si>
  <si>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</si>
  <si>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</si>
  <si>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</si>
  <si>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</si>
  <si>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</si>
  <si>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</si>
  <si>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</si>
  <si>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</si>
  <si>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</si>
  <si>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</si>
  <si>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</si>
  <si>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</si>
  <si>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</si>
  <si>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</si>
  <si>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</si>
  <si>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</si>
  <si>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</si>
  <si>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</si>
  <si>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</si>
  <si>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</si>
  <si>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</si>
  <si>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</si>
  <si>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</si>
  <si>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</si>
  <si>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</si>
  <si>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</si>
  <si>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</si>
  <si>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</si>
  <si>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</si>
  <si>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</si>
  <si>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</si>
  <si>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</si>
  <si>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</si>
  <si>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</si>
  <si>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</si>
  <si>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</si>
  <si>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</si>
  <si>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</si>
  <si>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</si>
  <si>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</si>
  <si>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</si>
  <si>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</si>
  <si>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</si>
  <si>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</si>
  <si>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</si>
  <si>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</si>
  <si>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</si>
  <si>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</si>
  <si>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</si>
  <si>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</si>
  <si>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</si>
  <si>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</si>
  <si>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</si>
  <si>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</si>
  <si>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</si>
  <si>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</si>
  <si>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</si>
  <si>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</si>
  <si>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</si>
  <si>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</si>
  <si>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</si>
  <si>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</si>
  <si>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</si>
  <si>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</si>
  <si>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</si>
  <si>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</si>
  <si>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</si>
  <si>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</si>
  <si>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</si>
  <si>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</si>
  <si>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</si>
  <si>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</si>
  <si>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</si>
  <si>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</si>
  <si>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</si>
  <si>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</si>
  <si>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</si>
  <si>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</si>
  <si>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</si>
  <si>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</si>
  <si>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</si>
  <si>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</si>
  <si>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</si>
  <si>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</si>
  <si>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</si>
  <si>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</si>
  <si>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</si>
  <si>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</si>
  <si>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</si>
  <si>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</si>
  <si>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</si>
  <si>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</si>
  <si>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</si>
  <si>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</si>
  <si>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</si>
  <si>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</si>
  <si>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</si>
  <si>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</si>
  <si>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</si>
  <si>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</si>
  <si>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</si>
  <si>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</si>
  <si>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</si>
  <si>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</si>
  <si>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</si>
  <si>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</si>
  <si>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</si>
  <si>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</si>
  <si>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</si>
  <si>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</si>
  <si>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</si>
  <si>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</si>
  <si>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</si>
  <si>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</si>
  <si>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</si>
  <si>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</si>
  <si>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</si>
  <si>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</si>
  <si>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</si>
  <si>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</si>
  <si>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</si>
  <si>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</si>
  <si>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</si>
  <si>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</si>
  <si>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</si>
  <si>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</si>
  <si>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</si>
  <si>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</si>
  <si>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</si>
  <si>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</si>
  <si>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</si>
  <si>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</si>
  <si>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</si>
  <si>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</si>
  <si>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</si>
  <si>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</si>
  <si>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</si>
  <si>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</si>
  <si>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</si>
  <si>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</si>
  <si>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</si>
  <si>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</si>
  <si>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</si>
  <si>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</si>
  <si>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</si>
  <si>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</si>
  <si>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</si>
  <si>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</si>
  <si>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</si>
  <si>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</si>
  <si>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</si>
  <si>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</si>
  <si>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</si>
  <si>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</si>
  <si>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</si>
  <si>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</si>
  <si>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</si>
  <si>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</si>
  <si>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</si>
  <si>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</si>
  <si>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</si>
  <si>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</si>
  <si>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</si>
  <si>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</si>
  <si>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</si>
  <si>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</si>
  <si>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</si>
  <si>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</si>
  <si>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</si>
  <si>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</si>
  <si>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</si>
  <si>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</si>
  <si>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</si>
  <si>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</si>
  <si>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</si>
  <si>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</si>
  <si>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</si>
  <si>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</si>
  <si>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</si>
  <si>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</si>
  <si>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</si>
  <si>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</si>
  <si>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</si>
  <si>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</si>
  <si>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</si>
  <si>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</si>
  <si>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</si>
  <si>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</si>
  <si>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</si>
  <si>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</si>
  <si>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</si>
  <si>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</si>
  <si>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</si>
  <si>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</si>
  <si>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</si>
  <si>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</si>
  <si>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</si>
  <si>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</si>
  <si>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</si>
  <si>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</si>
  <si>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</si>
  <si>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</si>
  <si>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</si>
  <si>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</si>
  <si>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</si>
  <si>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</si>
  <si>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</si>
  <si>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</si>
  <si>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</si>
  <si>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</si>
  <si>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</si>
  <si>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</si>
  <si>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</si>
  <si>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</si>
  <si>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</si>
  <si>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</si>
  <si>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</si>
  <si>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</si>
  <si>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</si>
  <si>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</si>
  <si>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</si>
  <si>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</si>
  <si>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</si>
  <si>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</si>
  <si>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</si>
  <si>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</si>
  <si>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</si>
  <si>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</si>
  <si>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</si>
  <si>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</si>
  <si>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</si>
  <si>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</si>
  <si>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</si>
  <si>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</si>
  <si>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</si>
  <si>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</si>
  <si>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</si>
  <si>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</si>
  <si>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</si>
  <si>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</si>
  <si>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</si>
  <si>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</si>
  <si>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</si>
  <si>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</si>
  <si>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</si>
  <si>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</si>
  <si>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</si>
  <si>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</si>
  <si>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</si>
  <si>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</si>
  <si>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</si>
  <si>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</si>
  <si>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</si>
  <si>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</si>
  <si>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</si>
  <si>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</si>
  <si>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</si>
  <si>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</si>
  <si>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</si>
  <si>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</si>
  <si>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</si>
  <si>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</si>
  <si>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</si>
  <si>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</si>
  <si>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</si>
  <si>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</si>
  <si>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</si>
  <si>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</si>
  <si>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</si>
  <si>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</si>
  <si>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</si>
  <si>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</si>
  <si>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</si>
  <si>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</si>
  <si>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</si>
  <si>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</si>
  <si>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</si>
  <si>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</si>
  <si>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</si>
  <si>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</si>
  <si>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</si>
  <si>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</si>
  <si>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</si>
  <si>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</si>
  <si>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</si>
  <si>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</si>
  <si>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</si>
  <si>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</si>
  <si>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</si>
  <si>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</si>
  <si>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</si>
  <si>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</si>
  <si>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</si>
  <si>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</si>
  <si>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</si>
  <si>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</si>
  <si>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</si>
  <si>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</si>
  <si>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</si>
  <si>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</si>
  <si>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</si>
  <si>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</si>
  <si>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</si>
  <si>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</si>
  <si>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</si>
  <si>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</si>
  <si>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</si>
  <si>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</si>
  <si>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</si>
  <si>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</si>
  <si>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</si>
  <si>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</si>
  <si>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</si>
  <si>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</si>
  <si>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</si>
  <si>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</si>
  <si>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</si>
  <si>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</si>
  <si>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</si>
  <si>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</si>
  <si>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</si>
  <si>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</si>
  <si>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</si>
  <si>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</si>
  <si>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</si>
  <si>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</si>
  <si>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</si>
  <si>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</si>
  <si>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</si>
  <si>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</si>
  <si>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</si>
  <si>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</si>
  <si>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</si>
  <si>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</si>
  <si>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</si>
  <si>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</si>
  <si>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</si>
  <si>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</si>
  <si>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</si>
  <si>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</si>
  <si>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</si>
  <si>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</si>
  <si>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</si>
  <si>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</si>
  <si>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</si>
  <si>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</si>
  <si>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</si>
  <si>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</si>
  <si>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</si>
  <si>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</si>
  <si>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</si>
  <si>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</si>
  <si>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</si>
  <si>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</si>
  <si>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</si>
  <si>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</si>
  <si>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</si>
  <si>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</si>
  <si>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</si>
  <si>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</si>
  <si>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</si>
  <si>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</si>
  <si>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</si>
  <si>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</si>
  <si>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</si>
  <si>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</si>
  <si>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</si>
  <si>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</si>
  <si>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</si>
  <si>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</si>
  <si>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</si>
  <si>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</si>
  <si>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</si>
  <si>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</si>
  <si>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</si>
  <si>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</si>
  <si>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</si>
  <si>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</si>
  <si>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</si>
  <si>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</si>
  <si>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</si>
  <si>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</si>
  <si>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</si>
  <si>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</si>
  <si>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</si>
  <si>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</si>
  <si>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</si>
  <si>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</si>
  <si>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</si>
  <si>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</si>
  <si>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</si>
  <si>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</si>
  <si>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</si>
  <si>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</si>
  <si>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</si>
  <si>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</si>
  <si>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</si>
  <si>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</si>
  <si>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</si>
  <si>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</si>
  <si>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</si>
  <si>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</si>
  <si>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</si>
  <si>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</si>
  <si>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</si>
  <si>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</si>
  <si>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</si>
  <si>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</si>
  <si>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</si>
  <si>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</si>
  <si>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</si>
  <si>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</si>
  <si>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</si>
  <si>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</si>
  <si>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</si>
  <si>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</si>
  <si>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</si>
  <si>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</si>
  <si>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</si>
  <si>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</si>
  <si>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</si>
  <si>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</si>
  <si>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</si>
  <si>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</si>
  <si>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</si>
  <si>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</si>
  <si>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</si>
  <si>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</si>
  <si>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</si>
  <si>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</si>
  <si>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</si>
  <si>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</si>
  <si>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</si>
  <si>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</si>
  <si>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</si>
  <si>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</si>
  <si>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</si>
  <si>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</si>
  <si>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</si>
  <si>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</si>
  <si>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</si>
  <si>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</si>
  <si>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</si>
  <si>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</si>
  <si>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</si>
  <si>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</si>
  <si>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</si>
  <si>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</si>
  <si>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</si>
  <si>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</si>
  <si>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</si>
  <si>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</si>
  <si>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</si>
  <si>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</si>
  <si>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</si>
  <si>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</si>
  <si>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</si>
  <si>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</si>
  <si>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</si>
  <si>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</si>
  <si>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</si>
  <si>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</si>
  <si>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</si>
  <si>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</si>
  <si>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</si>
  <si>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</si>
  <si>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</si>
  <si>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</si>
  <si>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</si>
  <si>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</si>
  <si>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</si>
  <si>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</si>
  <si>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</si>
  <si>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</si>
  <si>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</si>
  <si>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</si>
  <si>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</si>
  <si>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</si>
  <si>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</si>
  <si>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</si>
  <si>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</si>
  <si>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</si>
  <si>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</si>
  <si>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</si>
  <si>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</si>
  <si>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</si>
  <si>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</si>
  <si>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</si>
  <si>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</si>
  <si>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</si>
  <si>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</si>
  <si>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</si>
  <si>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</si>
  <si>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</si>
  <si>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</si>
  <si>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</si>
  <si>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</si>
  <si>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</si>
  <si>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</si>
  <si>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</si>
  <si>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</si>
  <si>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</si>
  <si>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</si>
  <si>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</si>
  <si>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</si>
  <si>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</si>
  <si>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</si>
  <si>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</si>
  <si>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</si>
  <si>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</si>
  <si>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</si>
  <si>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</si>
  <si>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</si>
  <si>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</si>
  <si>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</si>
  <si>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</si>
  <si>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</si>
  <si>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</si>
  <si>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</si>
  <si>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</si>
  <si>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</si>
  <si>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</si>
  <si>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</si>
  <si>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</si>
  <si>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</si>
  <si>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</si>
  <si>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</si>
  <si>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</si>
  <si>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</si>
  <si>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</si>
  <si>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</si>
  <si>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</si>
  <si>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</si>
  <si>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</si>
  <si>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</si>
  <si>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</si>
  <si>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</si>
  <si>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</si>
  <si>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</si>
  <si>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</si>
  <si>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</si>
  <si>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</si>
  <si>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</si>
  <si>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</si>
  <si>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</si>
  <si>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</si>
  <si>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</si>
  <si>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</si>
  <si>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</si>
  <si>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</si>
  <si>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</si>
  <si>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</si>
  <si>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</si>
  <si>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</si>
  <si>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</si>
  <si>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</si>
  <si>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</si>
  <si>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</si>
  <si>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</si>
  <si>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</si>
  <si>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</si>
  <si>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</si>
  <si>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</si>
  <si>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</si>
  <si>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</si>
  <si>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</si>
  <si>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</si>
  <si>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</si>
  <si>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</si>
  <si>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</si>
  <si>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</si>
  <si>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</si>
  <si>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</si>
  <si>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</si>
  <si>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</si>
  <si>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</si>
  <si>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</si>
  <si>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</si>
  <si>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</si>
  <si>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</si>
  <si>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</si>
  <si>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</si>
  <si>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</si>
  <si>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</si>
  <si>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</si>
  <si>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</si>
  <si>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</si>
  <si>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</si>
  <si>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</si>
  <si>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</si>
  <si>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</si>
  <si>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</si>
  <si>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</si>
  <si>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</si>
  <si>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</si>
  <si>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</si>
  <si>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</si>
  <si>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</si>
  <si>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</si>
  <si>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</si>
  <si>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</si>
  <si>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</si>
  <si>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</si>
  <si>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</si>
  <si>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</si>
  <si>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</si>
  <si>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</si>
  <si>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</si>
  <si>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</si>
  <si>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</si>
  <si>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</si>
  <si>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</si>
  <si>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</si>
  <si>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</si>
  <si>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</si>
  <si>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</si>
  <si>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</si>
  <si>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</si>
  <si>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</si>
  <si>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</si>
  <si>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</si>
  <si>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</si>
  <si>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</si>
  <si>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</si>
  <si>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</si>
  <si>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</si>
  <si>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</si>
  <si>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</si>
  <si>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</si>
  <si>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</si>
  <si>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</si>
  <si>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</si>
  <si>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</si>
  <si>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</si>
  <si>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</si>
  <si>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</si>
  <si>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</si>
  <si>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</si>
  <si>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</si>
  <si>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</si>
  <si>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</si>
  <si>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</si>
  <si>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</si>
  <si>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</si>
  <si>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</si>
  <si>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</si>
  <si>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</si>
  <si>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</si>
  <si>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</si>
  <si>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</si>
  <si>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</si>
  <si>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</si>
  <si>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</si>
  <si>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</si>
  <si>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</si>
  <si>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</si>
  <si>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</si>
  <si>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</si>
  <si>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</si>
  <si>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</si>
  <si>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</si>
  <si>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</si>
  <si>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</si>
  <si>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</si>
  <si>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</si>
  <si>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</si>
  <si>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</si>
  <si>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</si>
  <si>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</si>
  <si>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</si>
  <si>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</si>
  <si>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</si>
  <si>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</si>
  <si>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</si>
  <si>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</si>
  <si>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</si>
  <si>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</si>
  <si>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</si>
  <si>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</si>
  <si>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</si>
  <si>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</si>
  <si>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</si>
  <si>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</si>
  <si>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</si>
  <si>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</si>
  <si>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</si>
  <si>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</si>
  <si>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</si>
  <si>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</si>
  <si>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</si>
  <si>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</si>
  <si>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</si>
  <si>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</si>
  <si>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</si>
  <si>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</si>
  <si>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</si>
  <si>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</si>
  <si>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</si>
  <si>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</si>
  <si>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</si>
  <si>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</si>
  <si>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</si>
  <si>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</si>
  <si>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</si>
  <si>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</si>
  <si>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</si>
  <si>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</si>
  <si>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</si>
  <si>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</si>
  <si>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</si>
  <si>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</si>
  <si>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</si>
  <si>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</si>
  <si>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</si>
  <si>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</si>
  <si>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</si>
  <si>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</si>
  <si>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</si>
  <si>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</si>
  <si>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</si>
  <si>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</si>
  <si>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</si>
  <si>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</si>
  <si>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</si>
  <si>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</si>
  <si>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</si>
  <si>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</si>
  <si>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</si>
  <si>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</si>
  <si>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</si>
  <si>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</si>
  <si>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</si>
  <si>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</si>
  <si>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</si>
  <si>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</si>
  <si>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</si>
  <si>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</si>
  <si>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</si>
  <si>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</si>
  <si>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</si>
  <si>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</si>
  <si>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</si>
  <si>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</si>
  <si>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</si>
  <si>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</si>
  <si>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</si>
  <si>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</si>
  <si>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</si>
  <si>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</si>
  <si>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</si>
  <si>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</si>
  <si>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</si>
  <si>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</si>
  <si>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</si>
  <si>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</si>
  <si>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</si>
  <si>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</si>
  <si>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</si>
  <si>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</si>
  <si>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</si>
  <si>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</si>
  <si>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</si>
  <si>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</si>
  <si>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</si>
  <si>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</si>
  <si>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</si>
  <si>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</si>
  <si>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</si>
  <si>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</si>
  <si>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</si>
  <si>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</si>
  <si>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</si>
  <si>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</si>
  <si>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</si>
  <si>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</si>
  <si>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</si>
  <si>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</si>
  <si>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</si>
  <si>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</si>
  <si>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</si>
  <si>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</si>
  <si>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</si>
  <si>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</si>
  <si>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</si>
  <si>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</si>
  <si>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</si>
  <si>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</si>
  <si>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</si>
  <si>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</si>
  <si>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</si>
  <si>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</si>
  <si>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</si>
  <si>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</si>
  <si>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</si>
  <si>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</si>
  <si>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</si>
  <si>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</si>
  <si>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</si>
  <si>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</si>
  <si>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</si>
  <si>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</si>
  <si>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</si>
  <si>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</si>
  <si>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</si>
  <si>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</si>
  <si>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</si>
  <si>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</si>
  <si>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</si>
  <si>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</si>
  <si>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</si>
  <si>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</si>
  <si>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</si>
  <si>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</si>
  <si>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</si>
  <si>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</si>
  <si>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</si>
  <si>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</si>
  <si>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</si>
  <si>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</si>
  <si>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</si>
  <si>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</si>
  <si>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</si>
  <si>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</si>
  <si>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</si>
  <si>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</si>
  <si>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</si>
  <si>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</si>
  <si>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</si>
  <si>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</si>
  <si>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</si>
  <si>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</si>
  <si>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</si>
  <si>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</si>
  <si>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</si>
  <si>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</si>
  <si>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</si>
  <si>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</si>
  <si>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</si>
  <si>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</si>
  <si>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</si>
  <si>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</si>
  <si>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</si>
  <si>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</si>
  <si>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</si>
  <si>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</si>
  <si>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</si>
  <si>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</si>
  <si>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</si>
  <si>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</si>
  <si>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</si>
  <si>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</si>
  <si>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</si>
  <si>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</si>
  <si>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</si>
  <si>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</si>
  <si>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</si>
  <si>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</si>
  <si>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</si>
  <si>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</si>
  <si>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</si>
  <si>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</si>
  <si>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</si>
  <si>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</si>
  <si>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</si>
  <si>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</si>
  <si>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</si>
  <si>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</si>
  <si>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</si>
  <si>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</si>
  <si>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</si>
  <si>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</si>
  <si>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</si>
  <si>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</si>
  <si>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</si>
  <si>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</si>
  <si>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</si>
  <si>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</si>
  <si>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</si>
  <si>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</si>
  <si>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</si>
  <si>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</si>
  <si>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</si>
  <si>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</si>
  <si>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</si>
  <si>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</si>
  <si>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</si>
  <si>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</si>
  <si>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</si>
  <si>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</si>
  <si>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</si>
  <si>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</si>
  <si>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</si>
  <si>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</si>
  <si>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</si>
  <si>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</si>
  <si>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</si>
  <si>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</si>
  <si>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</si>
  <si>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</si>
  <si>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</si>
  <si>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</si>
  <si>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</si>
  <si>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</si>
  <si>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</si>
  <si>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</si>
  <si>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</si>
  <si>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</si>
  <si>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</si>
  <si>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</si>
  <si>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</si>
  <si>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</si>
  <si>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</si>
  <si>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</si>
  <si>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</si>
  <si>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</si>
  <si>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</si>
  <si>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</si>
  <si>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</si>
  <si>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</si>
  <si>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</si>
  <si>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</si>
  <si>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</si>
  <si>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</si>
  <si>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</si>
  <si>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</si>
  <si>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</si>
  <si>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</si>
  <si>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</si>
  <si>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</si>
  <si>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</si>
  <si>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</si>
  <si>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</si>
  <si>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</si>
  <si>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</si>
  <si>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</si>
  <si>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</si>
  <si>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</si>
  <si>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</si>
  <si>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</si>
  <si>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</si>
  <si>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</si>
  <si>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</si>
  <si>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</si>
  <si>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</si>
  <si>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</si>
  <si>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</si>
  <si>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</si>
  <si>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</si>
  <si>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</si>
  <si>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</si>
  <si>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</si>
  <si>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</si>
  <si>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</si>
  <si>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</si>
  <si>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</si>
  <si>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</si>
  <si>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</si>
  <si>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</si>
  <si>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</si>
  <si>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</si>
  <si>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</si>
  <si>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</si>
  <si>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</si>
  <si>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</si>
  <si>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</si>
  <si>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</si>
  <si>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</si>
  <si>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</si>
  <si>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</si>
  <si>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</si>
  <si>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</si>
  <si>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</si>
  <si>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</si>
  <si>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</si>
  <si>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</si>
  <si>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</si>
  <si>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</si>
  <si>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</si>
  <si>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</si>
  <si>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</si>
  <si>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</si>
  <si>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</si>
  <si>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</si>
  <si>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</si>
  <si>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</si>
  <si>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</si>
  <si>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</si>
  <si>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</si>
  <si>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</si>
  <si>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</si>
  <si>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</si>
  <si>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</si>
  <si>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</si>
  <si>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</si>
  <si>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</si>
  <si>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</si>
  <si>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</si>
  <si>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</si>
  <si>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</si>
  <si>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</si>
  <si>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</si>
  <si>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</si>
  <si>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</si>
  <si>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</si>
  <si>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</si>
  <si>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</si>
  <si>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</si>
  <si>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</si>
  <si>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</si>
  <si>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</si>
  <si>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</si>
  <si>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</si>
  <si>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</si>
  <si>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</si>
  <si>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</si>
  <si>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</si>
  <si>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</si>
  <si>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</si>
  <si>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</si>
  <si>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</si>
  <si>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</si>
  <si>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</si>
  <si>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</si>
  <si>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</si>
  <si>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</si>
  <si>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</si>
  <si>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</si>
  <si>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</si>
  <si>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</si>
  <si>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</si>
  <si>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</si>
  <si>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</si>
  <si>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</si>
  <si>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</si>
  <si>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</si>
  <si>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</si>
  <si>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</si>
  <si>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</si>
  <si>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</si>
  <si>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</si>
  <si>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</si>
  <si>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</si>
  <si>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</si>
  <si>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</si>
  <si>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</si>
  <si>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</si>
  <si>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</si>
  <si>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</si>
  <si>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</si>
  <si>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</si>
  <si>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</si>
  <si>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</si>
  <si>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</si>
  <si>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</si>
  <si>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</si>
  <si>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</si>
  <si>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</si>
  <si>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</si>
  <si>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</si>
  <si>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</si>
  <si>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</si>
  <si>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</si>
  <si>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</si>
  <si>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</si>
  <si>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</si>
  <si>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</si>
  <si>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</si>
  <si>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</si>
  <si>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</si>
  <si>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</si>
  <si>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</si>
  <si>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</si>
  <si>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</si>
  <si>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</si>
  <si>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</si>
  <si>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</si>
  <si>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</si>
  <si>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</si>
  <si>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</si>
  <si>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</si>
  <si>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</si>
  <si>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</si>
  <si>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</si>
  <si>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</si>
  <si>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</si>
  <si>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</si>
  <si>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</si>
  <si>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</si>
  <si>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</si>
  <si>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</si>
  <si>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</si>
  <si>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</si>
  <si>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</si>
  <si>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</si>
  <si>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</si>
  <si>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</si>
  <si>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</si>
  <si>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</si>
  <si>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</si>
  <si>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</si>
  <si>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</si>
  <si>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</si>
  <si>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</si>
  <si>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</si>
  <si>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</si>
  <si>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</si>
  <si>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</si>
  <si>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</si>
  <si>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</si>
  <si>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</si>
  <si>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</si>
  <si>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</si>
  <si>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</si>
  <si>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</si>
  <si>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</si>
  <si>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</si>
  <si>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</si>
  <si>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</si>
  <si>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</si>
  <si>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</si>
  <si>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</si>
  <si>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</si>
  <si>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</si>
  <si>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</si>
  <si>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</si>
  <si>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</si>
  <si>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</si>
  <si>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</si>
  <si>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</si>
  <si>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</si>
  <si>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</si>
  <si>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</si>
  <si>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</si>
  <si>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</si>
  <si>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</si>
  <si>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</si>
  <si>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</si>
  <si>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</si>
  <si>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</si>
  <si>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</si>
  <si>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</si>
  <si>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</si>
  <si>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</si>
  <si>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</si>
  <si>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</si>
  <si>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</si>
  <si>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</si>
  <si>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</si>
  <si>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</si>
  <si>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</si>
  <si>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</si>
  <si>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</si>
  <si>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</si>
  <si>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</si>
  <si>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</si>
  <si>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</si>
  <si>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</si>
  <si>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</si>
  <si>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</si>
  <si>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</si>
  <si>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</si>
  <si>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</si>
  <si>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</si>
  <si>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</si>
  <si>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</si>
  <si>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</si>
  <si>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</si>
  <si>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</si>
  <si>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</si>
  <si>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</si>
  <si>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</si>
  <si>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</si>
  <si>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</si>
  <si>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</si>
  <si>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</si>
  <si>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</si>
  <si>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</si>
  <si>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</si>
  <si>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</si>
  <si>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</si>
  <si>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</si>
  <si>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</si>
  <si>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</si>
  <si>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</si>
  <si>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</si>
  <si>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</si>
  <si>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</si>
  <si>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</si>
  <si>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</si>
  <si>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</si>
  <si>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</si>
  <si>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</si>
  <si>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</si>
  <si>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</si>
  <si>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</si>
  <si>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</si>
  <si>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</si>
  <si>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</si>
  <si>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</si>
  <si>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</si>
  <si>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</si>
  <si>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</si>
  <si>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</si>
  <si>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</si>
  <si>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</si>
  <si>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</si>
  <si>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</si>
  <si>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</si>
  <si>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</si>
  <si>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</si>
  <si>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</si>
  <si>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</si>
  <si>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</si>
  <si>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</si>
  <si>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</si>
  <si>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</si>
  <si>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</si>
  <si>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</si>
  <si>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</si>
  <si>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</si>
  <si>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</si>
  <si>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</si>
  <si>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</si>
  <si>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</si>
  <si>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</si>
  <si>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</si>
  <si>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</si>
  <si>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</si>
  <si>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</si>
  <si>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</si>
  <si>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</si>
  <si>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</si>
  <si>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</si>
  <si>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</si>
  <si>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</si>
  <si>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</si>
  <si>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</si>
  <si>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</si>
  <si>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</si>
  <si>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</si>
  <si>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</si>
  <si>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</si>
  <si>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</si>
  <si>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</si>
  <si>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</si>
  <si>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</si>
  <si>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</si>
  <si>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</si>
  <si>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</si>
  <si>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</si>
  <si>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</si>
  <si>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</si>
  <si>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</si>
  <si>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</si>
  <si>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</si>
  <si>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</si>
  <si>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</si>
  <si>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</si>
  <si>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</si>
  <si>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</si>
  <si>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</si>
  <si>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</si>
  <si>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</si>
  <si>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</si>
  <si>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</si>
  <si>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</si>
  <si>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</si>
  <si>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</si>
  <si>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</si>
  <si>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</si>
  <si>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</si>
  <si>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</si>
  <si>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</si>
  <si>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</si>
  <si>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</si>
  <si>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</si>
  <si>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</si>
  <si>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</si>
  <si>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</si>
  <si>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</si>
  <si>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</si>
  <si>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</si>
  <si>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</si>
  <si>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</si>
  <si>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</si>
  <si>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</si>
  <si>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</si>
  <si>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</si>
  <si>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</si>
  <si>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</si>
  <si>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</si>
  <si>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</si>
  <si>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</si>
  <si>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</si>
  <si>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</si>
  <si>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</si>
  <si>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</si>
  <si>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</si>
  <si>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</si>
  <si>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</si>
  <si>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</si>
  <si>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</si>
  <si>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</si>
  <si>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</si>
  <si>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</si>
  <si>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</si>
  <si>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</si>
  <si>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</si>
  <si>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</si>
  <si>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</si>
  <si>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</si>
  <si>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</si>
  <si>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</si>
  <si>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</si>
  <si>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</si>
  <si>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</si>
  <si>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</si>
  <si>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</si>
  <si>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</si>
  <si>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</si>
  <si>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</si>
  <si>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</si>
  <si>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</si>
  <si>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</si>
  <si>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</si>
  <si>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</si>
  <si>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</si>
  <si>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</si>
  <si>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</si>
  <si>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</si>
  <si>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</si>
  <si>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</si>
  <si>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</si>
  <si>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</si>
  <si>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</si>
  <si>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</si>
  <si>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</si>
  <si>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</si>
  <si>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</si>
  <si>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</si>
  <si>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</si>
  <si>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</si>
  <si>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</si>
  <si>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</si>
  <si>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</si>
  <si>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</si>
  <si>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</si>
  <si>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</si>
  <si>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</si>
  <si>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</si>
  <si>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</si>
  <si>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</si>
  <si>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</si>
  <si>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</si>
  <si>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</si>
  <si>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</si>
  <si>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</si>
  <si>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</si>
  <si>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</si>
  <si>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</si>
  <si>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</si>
  <si>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</si>
  <si>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</si>
  <si>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</si>
  <si>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</si>
  <si>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</si>
  <si>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</si>
  <si>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</si>
  <si>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</si>
  <si>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</si>
  <si>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</si>
  <si>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</si>
  <si>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</si>
  <si>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</si>
  <si>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</si>
  <si>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</si>
  <si>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</si>
  <si>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</si>
  <si>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</si>
  <si>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</si>
  <si>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</si>
  <si>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</si>
  <si>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</si>
  <si>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</si>
  <si>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</si>
  <si>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</si>
  <si>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</si>
  <si>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</si>
  <si>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</si>
  <si>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</si>
  <si>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</si>
  <si>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</si>
  <si>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</si>
  <si>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</si>
  <si>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</si>
  <si>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</si>
  <si>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</si>
  <si>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</si>
  <si>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</si>
  <si>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</si>
  <si>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</si>
  <si>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</si>
  <si>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</si>
  <si>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</si>
  <si>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</si>
  <si>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</si>
  <si>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</si>
  <si>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</si>
  <si>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</si>
  <si>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</si>
  <si>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</si>
  <si>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</si>
  <si>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</si>
  <si>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</si>
  <si>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</si>
  <si>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</si>
  <si>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</si>
  <si>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</si>
  <si>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</si>
  <si>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</si>
  <si>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</si>
  <si>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</si>
  <si>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</si>
  <si>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</si>
  <si>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</si>
  <si>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</si>
  <si>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</si>
  <si>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</si>
  <si>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</si>
  <si>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</si>
  <si>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</si>
  <si>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</si>
  <si>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</si>
  <si>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</si>
  <si>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</si>
  <si>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</si>
  <si>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</si>
  <si>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</si>
  <si>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</si>
  <si>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</si>
  <si>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</si>
  <si>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</si>
  <si>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</si>
  <si>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</si>
  <si>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</si>
  <si>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</si>
  <si>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</si>
  <si>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</si>
  <si>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</si>
  <si>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</si>
  <si>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</si>
  <si>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</si>
  <si>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</si>
  <si>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</si>
  <si>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</si>
  <si>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</si>
  <si>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</si>
  <si>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</si>
  <si>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</si>
  <si>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</si>
  <si>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</si>
  <si>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</si>
  <si>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</si>
  <si>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</si>
  <si>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</si>
  <si>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</si>
  <si>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</si>
  <si>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</si>
  <si>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</si>
  <si>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</si>
  <si>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</si>
  <si>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</si>
  <si>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</si>
  <si>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</si>
  <si>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</si>
  <si>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</si>
  <si>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</si>
  <si>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</si>
  <si>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</si>
  <si>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</si>
  <si>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</si>
  <si>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</si>
  <si>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</si>
  <si>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</si>
  <si>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</si>
  <si>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</si>
  <si>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</si>
  <si>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</si>
  <si>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</si>
  <si>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</si>
  <si>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</si>
  <si>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</si>
  <si>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</si>
  <si>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</si>
  <si>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</si>
  <si>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</si>
  <si>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</si>
  <si>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</si>
  <si>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</si>
  <si>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</si>
  <si>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</si>
  <si>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</si>
  <si>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</si>
  <si>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</si>
  <si>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</si>
  <si>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</si>
  <si>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</si>
  <si>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</si>
  <si>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</si>
  <si>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</si>
  <si>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</si>
  <si>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</si>
  <si>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</si>
  <si>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</si>
  <si>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</si>
  <si>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</si>
  <si>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</si>
  <si>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</si>
  <si>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</si>
  <si>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</si>
  <si>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</si>
  <si>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</si>
  <si>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</si>
  <si>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</si>
  <si>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</si>
  <si>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</si>
  <si>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</si>
  <si>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</si>
  <si>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</si>
  <si>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</si>
  <si>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</si>
  <si>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</si>
  <si>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</si>
  <si>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</si>
  <si>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</si>
  <si>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</si>
  <si>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</si>
  <si>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</si>
  <si>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</si>
  <si>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</si>
  <si>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</si>
  <si>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</si>
  <si>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</si>
  <si>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</si>
  <si>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</si>
  <si>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</si>
  <si>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</si>
  <si>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</si>
  <si>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</si>
  <si>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</si>
  <si>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</si>
  <si>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</si>
  <si>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</si>
  <si>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</si>
  <si>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</si>
  <si>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</si>
  <si>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</si>
  <si>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</si>
  <si>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</si>
  <si>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</si>
  <si>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</si>
  <si>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</si>
  <si>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</si>
  <si>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</si>
  <si>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</si>
  <si>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</si>
  <si>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</si>
  <si>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</si>
  <si>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</si>
  <si>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</si>
  <si>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</si>
  <si>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</si>
  <si>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</si>
  <si>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</si>
  <si>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</si>
  <si>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</si>
  <si>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</si>
  <si>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</si>
  <si>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</si>
  <si>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</si>
  <si>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</si>
  <si>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</si>
  <si>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</si>
  <si>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</si>
  <si>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</si>
  <si>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</si>
  <si>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</si>
  <si>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</si>
  <si>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</si>
  <si>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</si>
  <si>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</si>
  <si>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</si>
  <si>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</si>
  <si>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</si>
  <si>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</si>
  <si>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</si>
  <si>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</si>
  <si>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</si>
  <si>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</si>
  <si>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</si>
  <si>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</si>
  <si>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</si>
  <si>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</si>
  <si>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</si>
  <si>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</si>
  <si>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</si>
  <si>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</si>
  <si>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</si>
  <si>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</si>
  <si>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</si>
  <si>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</si>
  <si>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</si>
  <si>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</si>
  <si>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</si>
  <si>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</si>
  <si>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</si>
  <si>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</si>
  <si>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</si>
  <si>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</si>
  <si>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</si>
  <si>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</si>
  <si>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</si>
  <si>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</si>
  <si>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</si>
  <si>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</si>
  <si>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</si>
  <si>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</si>
  <si>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</si>
  <si>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</si>
  <si>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</si>
  <si>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</si>
  <si>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</si>
  <si>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</si>
  <si>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</si>
  <si>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</si>
  <si>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</si>
  <si>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</si>
  <si>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</si>
  <si>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</si>
  <si>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</si>
  <si>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</si>
  <si>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</si>
  <si>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</si>
  <si>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</si>
  <si>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</si>
  <si>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</si>
  <si>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</si>
  <si>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</si>
  <si>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</si>
  <si>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</si>
  <si>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</si>
  <si>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</si>
  <si>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</si>
  <si>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</si>
  <si>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</si>
  <si>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</si>
  <si>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</si>
  <si>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</si>
  <si>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</si>
  <si>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</si>
  <si>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</si>
  <si>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</si>
  <si>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</si>
  <si>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</si>
  <si>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</si>
  <si>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</si>
  <si>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</si>
  <si>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</si>
  <si>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</si>
  <si>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</si>
  <si>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</si>
  <si>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</si>
  <si>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</si>
  <si>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</si>
  <si>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</si>
  <si>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</si>
  <si>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</si>
  <si>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</si>
  <si>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</si>
  <si>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</si>
  <si>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</si>
  <si>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</si>
  <si>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</si>
  <si>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</si>
  <si>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</si>
  <si>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</si>
  <si>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</si>
  <si>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</si>
  <si>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</si>
  <si>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</si>
  <si>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</si>
  <si>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</si>
  <si>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</si>
  <si>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</si>
  <si>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</si>
  <si>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</si>
  <si>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</si>
  <si>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</si>
  <si>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</si>
  <si>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</si>
  <si>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</si>
  <si>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</si>
  <si>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</si>
  <si>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</si>
  <si>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</si>
  <si>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</si>
  <si>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</si>
  <si>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</si>
  <si>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</si>
  <si>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</si>
  <si>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</si>
  <si>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</si>
  <si>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</si>
  <si>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</si>
  <si>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</si>
  <si>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</si>
  <si>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</si>
  <si>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</si>
  <si>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</si>
  <si>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</si>
  <si>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</si>
  <si>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</si>
  <si>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</si>
  <si>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</si>
  <si>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</si>
  <si>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</si>
  <si>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</si>
  <si>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</si>
  <si>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</si>
  <si>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</si>
  <si>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</si>
  <si>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</si>
  <si>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</si>
  <si>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</si>
  <si>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</si>
  <si>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</si>
  <si>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</si>
  <si>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</si>
  <si>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</si>
  <si>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</si>
  <si>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</si>
  <si>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</si>
  <si>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</si>
  <si>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</si>
  <si>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</si>
  <si>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</si>
  <si>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</si>
  <si>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</si>
  <si>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</si>
  <si>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</si>
  <si>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</si>
  <si>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</si>
  <si>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</si>
  <si>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</si>
  <si>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</si>
  <si>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</si>
  <si>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</si>
  <si>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</si>
  <si>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</si>
  <si>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</si>
  <si>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</si>
  <si>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</si>
  <si>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</si>
  <si>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</si>
  <si>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</si>
  <si>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</si>
  <si>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</si>
  <si>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</si>
  <si>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</si>
  <si>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</si>
  <si>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</si>
  <si>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</si>
  <si>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</si>
  <si>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</si>
  <si>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</si>
  <si>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</si>
  <si>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</si>
  <si>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</si>
  <si>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</si>
  <si>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</si>
  <si>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</si>
  <si>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</si>
  <si>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</si>
  <si>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</si>
  <si>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</si>
  <si>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</si>
  <si>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</si>
  <si>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</si>
  <si>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</si>
  <si>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</si>
  <si>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</si>
  <si>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</si>
  <si>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</si>
  <si>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</si>
  <si>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</si>
  <si>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</si>
  <si>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</si>
  <si>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</si>
  <si>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</si>
  <si>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</si>
  <si>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</si>
  <si>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</si>
  <si>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</si>
  <si>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</si>
  <si>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</si>
  <si>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</si>
  <si>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</si>
  <si>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</si>
  <si>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</si>
  <si>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</si>
  <si>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</si>
  <si>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</si>
  <si>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</si>
  <si>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</si>
  <si>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</si>
  <si>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</si>
  <si>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</si>
  <si>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</si>
  <si>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</si>
  <si>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</si>
  <si>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</si>
  <si>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</si>
  <si>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</si>
  <si>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</si>
  <si>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</si>
  <si>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</si>
  <si>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</si>
  <si>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</si>
  <si>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</si>
  <si>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</si>
  <si>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</si>
  <si>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</si>
  <si>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</si>
  <si>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</si>
  <si>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</si>
  <si>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</si>
  <si>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</si>
  <si>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</si>
  <si>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</si>
  <si>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</si>
  <si>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</si>
  <si>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</si>
  <si>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</si>
  <si>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</si>
  <si>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</si>
  <si>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</si>
  <si>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</si>
  <si>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</si>
  <si>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</si>
  <si>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</si>
  <si>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</si>
  <si>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</si>
  <si>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</si>
  <si>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</si>
  <si>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</si>
  <si>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</si>
  <si>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</si>
  <si>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</si>
  <si>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</si>
  <si>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</si>
  <si>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</si>
  <si>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</si>
  <si>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</si>
  <si>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</si>
  <si>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</si>
  <si>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</si>
  <si>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</si>
  <si>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</si>
  <si>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</si>
  <si>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</si>
  <si>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</si>
  <si>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</si>
  <si>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</si>
  <si>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</si>
  <si>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</si>
  <si>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</si>
  <si>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</si>
  <si>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</si>
  <si>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</si>
  <si>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</si>
  <si>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</si>
  <si>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</si>
  <si>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</si>
  <si>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</si>
  <si>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</si>
  <si>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</si>
  <si>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</si>
  <si>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</si>
  <si>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</si>
  <si>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</si>
  <si>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</si>
  <si>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</si>
  <si>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</si>
  <si>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</si>
  <si>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</si>
  <si>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</si>
  <si>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</si>
  <si>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</si>
  <si>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</si>
  <si>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</si>
  <si>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</si>
  <si>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</si>
  <si>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</si>
  <si>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</si>
  <si>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</si>
  <si>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</si>
  <si>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</si>
  <si>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</si>
  <si>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</si>
  <si>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</si>
  <si>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</si>
  <si>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</si>
  <si>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</si>
  <si>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</si>
  <si>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</si>
  <si>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</si>
  <si>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</si>
  <si>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</si>
  <si>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</si>
  <si>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</si>
  <si>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</si>
  <si>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</si>
  <si>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</si>
  <si>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</si>
  <si>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</si>
  <si>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</si>
  <si>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</si>
  <si>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</si>
  <si>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</si>
  <si>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</si>
  <si>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</si>
  <si>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</si>
  <si>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</si>
  <si>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</si>
  <si>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</si>
  <si>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</si>
  <si>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</si>
  <si>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</si>
  <si>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</si>
  <si>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</si>
  <si>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</si>
  <si>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</si>
  <si>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</si>
  <si>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</si>
  <si>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</si>
  <si>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</si>
  <si>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</si>
  <si>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</si>
  <si>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</si>
  <si>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</si>
  <si>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</si>
  <si>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</si>
  <si>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</si>
  <si>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</si>
  <si>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</si>
  <si>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</si>
  <si>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</si>
  <si>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</si>
  <si>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</si>
  <si>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</si>
  <si>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</si>
  <si>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</si>
  <si>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</si>
  <si>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</si>
  <si>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</si>
  <si>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</si>
  <si>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</si>
  <si>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</si>
  <si>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</si>
  <si>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</si>
  <si>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</si>
  <si>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</si>
  <si>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</si>
  <si>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</si>
  <si>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</si>
  <si>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</si>
  <si>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</si>
  <si>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</si>
  <si>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</si>
  <si>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</si>
  <si>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</si>
  <si>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</si>
  <si>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</si>
  <si>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</si>
  <si>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</si>
  <si>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</si>
  <si>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</si>
  <si>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</si>
  <si>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</si>
  <si>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</si>
  <si>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</si>
  <si>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</si>
  <si>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</si>
  <si>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</si>
  <si>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</si>
  <si>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</si>
  <si>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</si>
  <si>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</si>
  <si>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</si>
  <si>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</si>
  <si>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</si>
  <si>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</si>
  <si>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</si>
  <si>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</si>
  <si>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</si>
  <si>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</si>
  <si>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</si>
  <si>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</si>
  <si>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</si>
  <si>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</si>
  <si>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</si>
  <si>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</si>
  <si>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</si>
  <si>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</si>
  <si>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</si>
  <si>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</si>
  <si>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</si>
  <si>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</si>
  <si>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</si>
  <si>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</si>
  <si>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</si>
  <si>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</si>
  <si>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</si>
  <si>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</si>
  <si>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</si>
  <si>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</si>
  <si>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</si>
  <si>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</si>
  <si>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</si>
  <si>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</si>
  <si>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</si>
  <si>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</si>
  <si>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</si>
  <si>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</si>
  <si>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</si>
  <si>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</si>
  <si>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</si>
  <si>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</si>
  <si>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</si>
  <si>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</si>
  <si>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</si>
  <si>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</si>
  <si>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</si>
  <si>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</si>
  <si>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</si>
  <si>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</si>
  <si>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</si>
  <si>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</si>
  <si>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</si>
  <si>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</si>
  <si>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</si>
  <si>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</si>
  <si>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</si>
  <si>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</si>
  <si>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</si>
  <si>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</si>
  <si>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</si>
  <si>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</si>
  <si>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</si>
  <si>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</si>
  <si>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</si>
  <si>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</si>
  <si>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</si>
  <si>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</si>
  <si>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</si>
  <si>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</si>
  <si>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</si>
  <si>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</si>
  <si>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</si>
  <si>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</si>
  <si>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</si>
  <si>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</si>
  <si>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</si>
  <si>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</si>
  <si>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</si>
  <si>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</si>
  <si>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</si>
  <si>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</si>
  <si>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</si>
  <si>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</si>
  <si>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</si>
  <si>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</si>
  <si>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</si>
  <si>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</si>
  <si>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</si>
  <si>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</si>
  <si>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</si>
  <si>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</si>
  <si>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</si>
  <si>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</si>
  <si>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</si>
  <si>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</si>
  <si>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</si>
  <si>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</si>
  <si>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</si>
  <si>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</si>
  <si>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</si>
  <si>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</si>
  <si>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</si>
  <si>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</si>
  <si>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</si>
  <si>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</si>
  <si>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</si>
  <si>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</si>
  <si>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</si>
  <si>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</si>
  <si>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</si>
  <si>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</si>
  <si>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</si>
  <si>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</si>
  <si>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</si>
  <si>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</si>
  <si>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</si>
  <si>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</si>
  <si>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</si>
  <si>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</si>
  <si>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</si>
  <si>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</si>
  <si>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</si>
  <si>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</si>
  <si>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</si>
  <si>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</si>
  <si>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</si>
  <si>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</si>
  <si>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</si>
  <si>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</si>
  <si>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</si>
  <si>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</si>
  <si>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</si>
  <si>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</si>
  <si>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</si>
  <si>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</si>
  <si>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</si>
  <si>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</si>
  <si>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</si>
  <si>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</si>
  <si>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</si>
  <si>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</si>
  <si>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</si>
  <si>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</si>
  <si>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</si>
  <si>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</si>
  <si>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</si>
  <si>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</si>
  <si>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</si>
  <si>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</si>
  <si>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</si>
  <si>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</si>
  <si>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</si>
  <si>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</si>
  <si>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</si>
  <si>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</si>
  <si>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</si>
  <si>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</si>
  <si>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</si>
  <si>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</si>
  <si>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</si>
  <si>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</si>
  <si>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</si>
  <si>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</si>
  <si>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</si>
  <si>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</si>
  <si>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</si>
  <si>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</si>
  <si>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</si>
  <si>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</si>
  <si>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</si>
  <si>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</si>
  <si>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</si>
  <si>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</si>
  <si>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</si>
  <si>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</si>
  <si>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</si>
  <si>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</si>
  <si>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</si>
  <si>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</si>
  <si>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</si>
  <si>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</si>
  <si>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</si>
  <si>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</si>
  <si>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</si>
  <si>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</si>
  <si>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</si>
  <si>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</si>
  <si>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</si>
  <si>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</si>
  <si>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</si>
  <si>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</si>
  <si>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</si>
  <si>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</si>
  <si>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</si>
  <si>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</si>
  <si>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</si>
  <si>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</si>
  <si>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</si>
  <si>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</si>
  <si>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</si>
  <si>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</si>
  <si>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</si>
  <si>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</si>
  <si>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</si>
  <si>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</si>
  <si>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</si>
  <si>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</si>
  <si>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</si>
  <si>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</si>
  <si>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</si>
  <si>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</si>
  <si>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</si>
  <si>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</si>
  <si>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</si>
  <si>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</si>
  <si>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</si>
  <si>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</si>
  <si>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</si>
  <si>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</si>
  <si>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</si>
  <si>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</si>
  <si>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</si>
  <si>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</si>
  <si>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</si>
  <si>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</si>
  <si>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</si>
  <si>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</si>
  <si>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</si>
  <si>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</si>
  <si>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</si>
  <si>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</si>
  <si>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</si>
  <si>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</si>
  <si>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</si>
  <si>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</si>
  <si>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</si>
  <si>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</si>
  <si>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</si>
  <si>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</si>
  <si>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</si>
  <si>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</si>
  <si>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</si>
  <si>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</si>
  <si>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</si>
  <si>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</si>
  <si>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</si>
  <si>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</si>
  <si>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</si>
  <si>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</si>
  <si>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</si>
  <si>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</si>
  <si>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</si>
  <si>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</si>
  <si>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</si>
  <si>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</si>
  <si>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</si>
  <si>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</si>
  <si>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</si>
  <si>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</si>
  <si>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</si>
  <si>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</si>
  <si>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</si>
  <si>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</si>
  <si>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</si>
  <si>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</si>
  <si>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</si>
  <si>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</si>
  <si>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</si>
  <si>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</si>
  <si>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</si>
  <si>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</si>
  <si>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</si>
  <si>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</si>
  <si>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</si>
  <si>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</si>
  <si>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</si>
  <si>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</si>
  <si>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</si>
  <si>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</si>
  <si>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</si>
  <si>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</si>
  <si>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</si>
  <si>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</si>
  <si>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</si>
  <si>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</si>
  <si>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</si>
  <si>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</si>
  <si>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</si>
  <si>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</si>
  <si>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</si>
  <si>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</si>
  <si>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</si>
  <si>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</si>
  <si>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</si>
  <si>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</si>
  <si>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</si>
  <si>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</si>
  <si>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</si>
  <si>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</si>
  <si>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</si>
  <si>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</si>
  <si>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</si>
  <si>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</si>
  <si>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</si>
  <si>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</si>
  <si>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</si>
  <si>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</si>
  <si>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</si>
  <si>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</si>
  <si>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</si>
  <si>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</si>
  <si>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</si>
  <si>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</si>
  <si>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</si>
  <si>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</si>
  <si>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</si>
  <si>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</si>
  <si>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</si>
  <si>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</si>
  <si>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</si>
  <si>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</si>
  <si>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</si>
  <si>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</si>
  <si>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</si>
  <si>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</si>
  <si>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</si>
  <si>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</si>
  <si>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</si>
  <si>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</si>
  <si>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</si>
  <si>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</si>
  <si>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</si>
  <si>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</si>
  <si>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</si>
  <si>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</si>
  <si>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</si>
  <si>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</si>
  <si>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</si>
  <si>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</si>
  <si>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</si>
  <si>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</si>
  <si>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</si>
  <si>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</si>
  <si>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</si>
  <si>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</si>
  <si>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</si>
  <si>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</si>
  <si>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</si>
  <si>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</si>
  <si>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</si>
  <si>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</si>
  <si>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</si>
  <si>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</si>
  <si>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</si>
  <si>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</si>
  <si>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</si>
  <si>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</si>
  <si>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</si>
  <si>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</si>
  <si>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</si>
  <si>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</si>
  <si>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</si>
  <si>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</si>
  <si>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</si>
  <si>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</si>
  <si>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</si>
  <si>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</si>
  <si>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</si>
  <si>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</si>
  <si>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</si>
  <si>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</si>
  <si>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</si>
  <si>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</si>
  <si>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</si>
  <si>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</si>
  <si>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</si>
  <si>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</si>
  <si>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</si>
  <si>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</si>
  <si>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</si>
  <si>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</si>
  <si>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</si>
  <si>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</si>
  <si>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</si>
  <si>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</si>
  <si>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</si>
  <si>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</si>
  <si>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</si>
  <si>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</si>
  <si>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</si>
  <si>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</si>
  <si>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</si>
  <si>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</si>
  <si>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</si>
  <si>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</si>
  <si>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</si>
  <si>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</si>
  <si>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</si>
  <si>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</si>
  <si>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</si>
  <si>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</si>
  <si>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</si>
  <si>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</si>
  <si>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</si>
  <si>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</si>
  <si>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</si>
  <si>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</si>
  <si>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</si>
  <si>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</si>
  <si>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</si>
  <si>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</si>
  <si>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</si>
  <si>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</si>
  <si>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</si>
  <si>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</si>
  <si>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</si>
  <si>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</si>
  <si>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</si>
  <si>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</si>
  <si>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</si>
  <si>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</si>
  <si>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</si>
  <si>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</si>
  <si>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</si>
  <si>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</si>
  <si>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</si>
  <si>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</si>
  <si>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</si>
  <si>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</si>
  <si>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</si>
  <si>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</si>
  <si>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</si>
  <si>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</si>
  <si>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</si>
  <si>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</si>
  <si>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</si>
  <si>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</si>
  <si>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</si>
  <si>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</si>
  <si>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</si>
  <si>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</si>
  <si>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</si>
  <si>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</si>
  <si>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</si>
  <si>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</si>
  <si>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</si>
  <si>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</si>
  <si>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</si>
  <si>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</si>
  <si>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</si>
  <si>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</si>
  <si>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</si>
  <si>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</si>
  <si>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</si>
  <si>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</si>
  <si>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</si>
  <si>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</si>
  <si>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</si>
  <si>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</si>
  <si>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</si>
  <si>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</si>
  <si>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</si>
  <si>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</si>
  <si>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</si>
  <si>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</si>
  <si>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</si>
  <si>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</si>
  <si>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</si>
  <si>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</si>
  <si>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</si>
  <si>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</si>
  <si>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</si>
  <si>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</si>
  <si>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</si>
  <si>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</si>
  <si>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</si>
  <si>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</si>
  <si>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</si>
  <si>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</si>
  <si>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</si>
  <si>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</si>
  <si>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</si>
  <si>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</si>
  <si>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</si>
  <si>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</si>
  <si>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</si>
  <si>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</si>
  <si>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</si>
  <si>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</si>
  <si>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</si>
  <si>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</si>
  <si>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</si>
  <si>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</si>
  <si>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</si>
  <si>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</si>
  <si>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</si>
  <si>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</si>
  <si>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</si>
  <si>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</si>
  <si>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</si>
  <si>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</si>
  <si>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</si>
  <si>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</si>
  <si>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</si>
  <si>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</si>
  <si>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</si>
  <si>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</si>
  <si>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</si>
  <si>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</si>
  <si>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</si>
  <si>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</si>
  <si>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</si>
  <si>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</si>
  <si>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</si>
  <si>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</si>
  <si>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</si>
  <si>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</si>
  <si>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</si>
  <si>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</si>
  <si>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</si>
  <si>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</si>
  <si>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</si>
  <si>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</si>
  <si>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</si>
  <si>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</si>
  <si>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</si>
  <si>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</si>
  <si>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</si>
  <si>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</si>
  <si>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</si>
  <si>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</si>
  <si>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</si>
  <si>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</si>
  <si>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</si>
  <si>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</si>
  <si>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</si>
  <si>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</si>
  <si>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</si>
  <si>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</si>
  <si>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</si>
  <si>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</si>
  <si>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</si>
  <si>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</si>
  <si>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</si>
  <si>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</si>
  <si>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</si>
  <si>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</si>
  <si>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</si>
  <si>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</si>
  <si>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</si>
  <si>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</si>
  <si>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</si>
  <si>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</si>
  <si>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</si>
  <si>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</si>
  <si>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</si>
  <si>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</si>
  <si>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</si>
  <si>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</si>
  <si>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</si>
  <si>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</si>
  <si>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</si>
  <si>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</si>
  <si>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</si>
  <si>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</si>
  <si>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</si>
  <si>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</si>
  <si>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</si>
  <si>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</si>
  <si>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</si>
  <si>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</si>
  <si>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</si>
  <si>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</si>
  <si>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</si>
  <si>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</si>
  <si>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</si>
  <si>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</si>
  <si>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</si>
  <si>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</si>
  <si>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</si>
  <si>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</si>
  <si>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</si>
  <si>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</si>
  <si>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</si>
  <si>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</si>
  <si>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</si>
  <si>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</si>
  <si>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</si>
  <si>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</si>
  <si>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</si>
  <si>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</si>
  <si>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</si>
  <si>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</si>
  <si>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</si>
  <si>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</si>
  <si>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</si>
  <si>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</si>
  <si>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</si>
  <si>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</si>
  <si>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</si>
  <si>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</si>
  <si>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</si>
  <si>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</si>
  <si>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</si>
  <si>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</si>
  <si>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</si>
  <si>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</si>
  <si>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</si>
  <si>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</si>
  <si>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</si>
  <si>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</si>
  <si>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</si>
  <si>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</si>
  <si>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</si>
  <si>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</si>
  <si>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</si>
  <si>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</si>
  <si>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</si>
  <si>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</si>
  <si>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</si>
  <si>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</si>
  <si>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</si>
  <si>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</si>
  <si>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</si>
  <si>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</si>
  <si>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</si>
  <si>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</si>
  <si>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</si>
  <si>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</si>
  <si>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</si>
  <si>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</si>
  <si>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</si>
  <si>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</si>
  <si>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</si>
  <si>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</si>
  <si>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</si>
  <si>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</si>
  <si>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</si>
  <si>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</si>
  <si>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</si>
  <si>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</si>
  <si>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</si>
  <si>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</si>
  <si>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</si>
  <si>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</si>
  <si>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</si>
  <si>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</si>
  <si>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</si>
  <si>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</si>
  <si>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</si>
  <si>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</si>
  <si>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</si>
  <si>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</si>
  <si>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</si>
  <si>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</si>
  <si>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</si>
  <si>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</si>
  <si>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</si>
  <si>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</si>
  <si>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</si>
  <si>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</si>
  <si>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</si>
  <si>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</si>
  <si>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</si>
  <si>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</si>
  <si>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</si>
  <si>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</si>
  <si>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</si>
  <si>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</si>
  <si>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</si>
  <si>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</si>
  <si>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</si>
  <si>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</si>
  <si>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</si>
  <si>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</si>
  <si>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</si>
  <si>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</si>
  <si>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</si>
  <si>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</si>
  <si>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</si>
  <si>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</si>
  <si>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</si>
  <si>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</si>
  <si>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</si>
  <si>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</si>
  <si>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</si>
  <si>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</si>
  <si>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</si>
  <si>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</si>
  <si>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</si>
  <si>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</si>
  <si>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</si>
  <si>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</si>
  <si>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</si>
  <si>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</si>
  <si>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</si>
  <si>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</si>
  <si>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</si>
  <si>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</si>
  <si>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</si>
  <si>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</si>
  <si>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</si>
  <si>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</si>
  <si>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</si>
  <si>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</si>
  <si>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</si>
  <si>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</si>
  <si>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</si>
  <si>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</si>
  <si>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</si>
  <si>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</si>
  <si>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</si>
  <si>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</si>
  <si>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</si>
  <si>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</si>
  <si>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</si>
  <si>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</si>
  <si>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</si>
  <si>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</si>
  <si>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</si>
  <si>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</si>
  <si>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</si>
  <si>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</si>
  <si>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</si>
  <si>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</si>
  <si>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</si>
  <si>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</si>
  <si>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</si>
  <si>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</si>
  <si>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</si>
  <si>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</si>
  <si>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</si>
  <si>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</si>
  <si>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</si>
  <si>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</si>
  <si>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</si>
  <si>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</si>
  <si>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</si>
  <si>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</si>
  <si>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</si>
  <si>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</si>
  <si>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</si>
  <si>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</si>
  <si>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</si>
  <si>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</si>
  <si>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</si>
  <si>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</si>
  <si>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</si>
  <si>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</si>
  <si>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</si>
  <si>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</si>
  <si>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</si>
  <si>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</si>
  <si>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</si>
  <si>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</si>
  <si>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</si>
  <si>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</si>
  <si>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</si>
  <si>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</si>
  <si>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</si>
  <si>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</si>
  <si>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</si>
  <si>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</si>
  <si>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</si>
  <si>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</si>
  <si>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</si>
  <si>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</si>
  <si>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</si>
  <si>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</si>
  <si>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</si>
  <si>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</si>
  <si>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</si>
  <si>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</si>
  <si>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</si>
  <si>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</si>
  <si>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</si>
  <si>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</si>
  <si>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</si>
  <si>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</si>
  <si>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</si>
  <si>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</si>
  <si>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</si>
  <si>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</si>
  <si>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</si>
  <si>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</si>
  <si>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</si>
  <si>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</si>
  <si>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</si>
  <si>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</si>
  <si>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</si>
  <si>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</si>
  <si>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</si>
  <si>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</si>
  <si>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</si>
  <si>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</si>
  <si>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</si>
  <si>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</si>
  <si>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</si>
  <si>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</si>
  <si>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</si>
  <si>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</si>
  <si>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</si>
  <si>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</si>
  <si>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</si>
  <si>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</si>
  <si>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</si>
  <si>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</si>
  <si>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</si>
  <si>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</si>
  <si>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</si>
  <si>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</si>
  <si>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</si>
  <si>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</si>
  <si>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</si>
  <si>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</si>
  <si>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</si>
  <si>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</si>
  <si>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</si>
  <si>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</si>
  <si>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</si>
  <si>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</si>
  <si>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</si>
  <si>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</si>
  <si>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</si>
  <si>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</si>
  <si>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</si>
  <si>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</si>
  <si>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</si>
  <si>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</si>
  <si>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</si>
  <si>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</si>
  <si>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</si>
  <si>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</si>
  <si>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</si>
  <si>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</si>
  <si>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</si>
  <si>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</si>
  <si>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</si>
  <si>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</si>
  <si>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</si>
  <si>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</si>
  <si>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</si>
  <si>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</si>
  <si>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</si>
  <si>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</si>
  <si>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</si>
  <si>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</si>
  <si>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</si>
  <si>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</si>
  <si>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</si>
  <si>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</si>
  <si>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</si>
  <si>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</si>
  <si>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</si>
  <si>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</si>
  <si>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</si>
  <si>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</si>
  <si>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</si>
  <si>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</si>
  <si>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</si>
  <si>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</si>
  <si>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</si>
  <si>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</si>
  <si>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</si>
  <si>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</si>
  <si>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</si>
  <si>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</si>
  <si>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</si>
  <si>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</si>
  <si>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</si>
  <si>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</si>
  <si>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</si>
  <si>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</si>
  <si>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</si>
  <si>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</si>
  <si>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</si>
  <si>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</si>
  <si>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</si>
  <si>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</si>
  <si>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</si>
  <si>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</si>
  <si>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</si>
  <si>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</si>
  <si>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</si>
  <si>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</si>
  <si>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</si>
  <si>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</si>
  <si>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</si>
  <si>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</si>
  <si>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</si>
  <si>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</si>
  <si>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</si>
  <si>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</si>
  <si>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</si>
  <si>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</si>
  <si>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</si>
  <si>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</si>
  <si>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</si>
  <si>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</si>
  <si>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</si>
  <si>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</si>
  <si>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</si>
  <si>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</si>
  <si>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</si>
  <si>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</si>
  <si>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</si>
  <si>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</si>
  <si>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</si>
  <si>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</si>
  <si>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</si>
  <si>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</si>
  <si>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</si>
  <si>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</si>
  <si>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</si>
  <si>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</si>
  <si>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</si>
  <si>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</si>
  <si>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</si>
  <si>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</si>
  <si>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</si>
  <si>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</si>
  <si>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</si>
  <si>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</si>
  <si>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</si>
  <si>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</si>
  <si>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</si>
  <si>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</si>
  <si>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</si>
  <si>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</si>
  <si>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</si>
  <si>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</si>
  <si>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</si>
  <si>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</si>
  <si>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</si>
  <si>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</si>
  <si>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</si>
  <si>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</si>
  <si>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</si>
  <si>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</si>
  <si>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</si>
  <si>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</si>
  <si>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</si>
  <si>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</si>
  <si>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</si>
  <si>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</si>
  <si>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</si>
  <si>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</si>
  <si>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</si>
  <si>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</si>
  <si>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</si>
  <si>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</si>
  <si>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</si>
  <si>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</si>
  <si>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</si>
  <si>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</si>
  <si>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</si>
  <si>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</si>
  <si>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</si>
  <si>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</si>
  <si>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</si>
  <si>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</si>
  <si>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</si>
  <si>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</si>
  <si>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</si>
  <si>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</si>
  <si>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</si>
  <si>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</si>
  <si>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</si>
  <si>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</si>
  <si>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</si>
  <si>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</si>
  <si>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</si>
  <si>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</si>
  <si>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</si>
  <si>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</si>
  <si>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</si>
  <si>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</si>
  <si>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</si>
  <si>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</si>
  <si>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</si>
  <si>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</si>
  <si>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</si>
  <si>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</si>
  <si>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</si>
  <si>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</si>
  <si>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</si>
  <si>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</si>
  <si>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</si>
  <si>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</si>
  <si>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</si>
  <si>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</si>
  <si>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</si>
  <si>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</si>
  <si>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</si>
  <si>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</si>
  <si>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</si>
  <si>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</si>
  <si>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</si>
  <si>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</si>
  <si>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</si>
  <si>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</si>
  <si>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</si>
  <si>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</si>
  <si>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</si>
  <si>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</si>
  <si>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</si>
  <si>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</si>
  <si>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</si>
  <si>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</si>
  <si>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</si>
  <si>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</si>
  <si>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</si>
  <si>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</si>
  <si>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</si>
  <si>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</si>
  <si>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</si>
  <si>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</si>
  <si>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</si>
  <si>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</si>
  <si>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</si>
  <si>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</si>
  <si>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</si>
  <si>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</si>
  <si>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</si>
  <si>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</si>
  <si>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</si>
  <si>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</si>
  <si>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</si>
  <si>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</si>
  <si>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</si>
  <si>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</si>
  <si>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</si>
  <si>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</si>
  <si>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</si>
  <si>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</si>
  <si>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</si>
  <si>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</si>
  <si>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</si>
  <si>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</si>
  <si>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</si>
  <si>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</si>
  <si>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</si>
  <si>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</si>
  <si>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</si>
  <si>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</si>
  <si>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</si>
  <si>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</si>
  <si>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</si>
  <si>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</si>
  <si>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</si>
  <si>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</si>
  <si>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</si>
  <si>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</si>
  <si>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</si>
  <si>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</si>
  <si>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</si>
  <si>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</si>
  <si>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</si>
  <si>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</si>
  <si>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</si>
  <si>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</si>
  <si>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</si>
  <si>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</si>
  <si>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</si>
  <si>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</si>
  <si>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</si>
  <si>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</si>
  <si>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</si>
  <si>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</si>
  <si>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</si>
  <si>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</si>
  <si>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</si>
  <si>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</si>
  <si>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</si>
  <si>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</si>
  <si>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</si>
  <si>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</si>
  <si>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</si>
  <si>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</si>
  <si>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</si>
  <si>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</si>
  <si>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</si>
  <si>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</si>
  <si>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</si>
  <si>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</si>
  <si>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</si>
  <si>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</si>
  <si>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</si>
  <si>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</si>
  <si>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</si>
  <si>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</si>
  <si>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</si>
  <si>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</si>
  <si>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</si>
  <si>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</si>
  <si>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</si>
  <si>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</si>
  <si>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</si>
  <si>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</si>
  <si>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</si>
  <si>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</si>
  <si>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</si>
  <si>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</si>
  <si>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</si>
  <si>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</si>
  <si>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</si>
  <si>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</si>
  <si>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</si>
  <si>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</si>
  <si>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</si>
  <si>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</si>
  <si>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</si>
  <si>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</si>
  <si>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</si>
  <si>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</si>
  <si>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</si>
  <si>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</si>
  <si>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</si>
  <si>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</si>
  <si>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</si>
  <si>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</si>
  <si>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</si>
  <si>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</si>
  <si>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</si>
  <si>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</si>
  <si>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</si>
  <si>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</si>
  <si>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</si>
  <si>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</si>
  <si>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</si>
  <si>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</si>
  <si>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</si>
  <si>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</si>
  <si>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</si>
  <si>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</si>
  <si>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</si>
  <si>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</si>
  <si>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</si>
  <si>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</si>
  <si>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</si>
  <si>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</si>
  <si>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</si>
  <si>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</si>
  <si>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</si>
  <si>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</si>
  <si>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</si>
  <si>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</si>
  <si>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</si>
  <si>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</si>
  <si>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</si>
  <si>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</si>
  <si>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</si>
  <si>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</si>
  <si>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</si>
  <si>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</si>
  <si>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</si>
  <si>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</si>
  <si>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</si>
  <si>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</si>
  <si>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</si>
  <si>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</si>
  <si>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</si>
  <si>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</si>
  <si>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</si>
  <si>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</si>
  <si>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</si>
  <si>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</si>
  <si>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</si>
  <si>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</si>
  <si>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</si>
  <si>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</si>
  <si>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</si>
  <si>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</si>
  <si>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</si>
  <si>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</si>
  <si>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</si>
  <si>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</si>
  <si>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</si>
  <si>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</si>
  <si>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</si>
  <si>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</si>
  <si>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</si>
  <si>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</si>
  <si>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</si>
  <si>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</si>
  <si>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</si>
  <si>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</si>
  <si>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</si>
  <si>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</si>
  <si>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</si>
  <si>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</si>
  <si>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</si>
  <si>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</si>
  <si>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</si>
  <si>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</si>
  <si>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</si>
  <si>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</si>
  <si>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</si>
  <si>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</si>
  <si>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</si>
  <si>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</si>
  <si>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</si>
  <si>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</si>
  <si>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</si>
  <si>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</si>
  <si>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</si>
  <si>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</si>
  <si>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</si>
  <si>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</si>
  <si>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</si>
  <si>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</si>
  <si>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</si>
  <si>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</si>
  <si>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</si>
  <si>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</si>
  <si>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</si>
  <si>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</si>
  <si>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</si>
  <si>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</si>
  <si>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</si>
  <si>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</si>
  <si>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</si>
  <si>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</si>
  <si>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</si>
  <si>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</si>
  <si>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</si>
  <si>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</si>
  <si>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</si>
  <si>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</si>
  <si>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</si>
  <si>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</si>
  <si>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</si>
  <si>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</si>
  <si>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</si>
  <si>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</si>
  <si>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</si>
  <si>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</si>
  <si>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</si>
  <si>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</si>
  <si>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</si>
  <si>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</si>
  <si>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</si>
  <si>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</si>
  <si>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</si>
  <si>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</si>
  <si>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</si>
  <si>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</si>
  <si>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</si>
  <si>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</si>
  <si>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</si>
  <si>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</si>
  <si>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</si>
  <si>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</si>
  <si>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</si>
  <si>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</si>
  <si>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</si>
  <si>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</si>
  <si>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</si>
  <si>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</si>
  <si>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</si>
  <si>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</si>
  <si>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</si>
  <si>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</si>
  <si>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</si>
  <si>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</si>
  <si>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</si>
  <si>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</si>
  <si>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</si>
  <si>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</si>
  <si>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</si>
  <si>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</si>
  <si>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</si>
  <si>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</si>
  <si>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</si>
  <si>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</si>
  <si>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</si>
  <si>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</si>
  <si>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</si>
  <si>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</si>
  <si>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</si>
  <si>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</si>
  <si>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</si>
  <si>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</si>
  <si>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</si>
  <si>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</si>
  <si>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</si>
  <si>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</si>
  <si>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</si>
  <si>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</si>
  <si>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</si>
  <si>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</si>
  <si>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</si>
  <si>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</si>
  <si>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</si>
  <si>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</si>
  <si>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</si>
  <si>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</si>
  <si>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</si>
  <si>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</si>
  <si>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</si>
  <si>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</si>
  <si>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</si>
  <si>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</si>
  <si>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</si>
  <si>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</si>
  <si>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</si>
  <si>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</si>
  <si>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</si>
  <si>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</si>
  <si>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</si>
  <si>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</si>
  <si>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</si>
  <si>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</si>
  <si>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</si>
  <si>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</si>
  <si>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</si>
  <si>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</si>
  <si>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</si>
  <si>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</si>
  <si>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</si>
  <si>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</si>
  <si>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</si>
  <si>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</si>
  <si>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</si>
  <si>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</si>
  <si>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</si>
  <si>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</si>
  <si>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</si>
  <si>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</si>
  <si>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</si>
  <si>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</si>
  <si>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</si>
  <si>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</si>
  <si>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</si>
  <si>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</si>
  <si>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</si>
  <si>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</si>
  <si>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</si>
  <si>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</si>
  <si>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</si>
  <si>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</si>
  <si>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</si>
  <si>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</si>
  <si>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</si>
  <si>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</si>
  <si>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</si>
  <si>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</si>
  <si>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</si>
  <si>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</si>
  <si>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</si>
  <si>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</si>
  <si>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</si>
  <si>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</si>
  <si>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</si>
  <si>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</si>
  <si>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</si>
  <si>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</si>
  <si>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</si>
  <si>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</si>
  <si>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</si>
  <si>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</si>
  <si>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</si>
  <si>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</si>
  <si>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</si>
  <si>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</si>
  <si>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</si>
  <si>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</si>
  <si>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</si>
  <si>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</si>
  <si>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</si>
  <si>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</si>
  <si>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</si>
  <si>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</si>
  <si>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</si>
  <si>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</si>
  <si>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</si>
  <si>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</si>
  <si>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</si>
  <si>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</si>
  <si>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</si>
  <si>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</si>
  <si>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</si>
  <si>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</si>
  <si>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</si>
  <si>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</si>
  <si>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</si>
  <si>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</si>
  <si>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</si>
  <si>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</si>
  <si>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</si>
  <si>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</si>
  <si>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</si>
  <si>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</si>
  <si>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</si>
  <si>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</si>
  <si>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</si>
  <si>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</si>
  <si>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</si>
  <si>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</si>
  <si>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</si>
  <si>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</si>
  <si>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</si>
  <si>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</si>
  <si>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</si>
  <si>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</si>
  <si>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</si>
  <si>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</si>
  <si>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</si>
  <si>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</si>
  <si>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</si>
  <si>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</si>
  <si>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</si>
  <si>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</si>
  <si>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</si>
  <si>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</si>
  <si>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</si>
  <si>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</si>
  <si>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</si>
  <si>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</si>
  <si>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</si>
  <si>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</si>
  <si>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</si>
  <si>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</si>
  <si>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</si>
  <si>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</si>
  <si>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</si>
  <si>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</si>
  <si>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</si>
  <si>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</si>
  <si>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</si>
  <si>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</si>
  <si>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</si>
  <si>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</si>
  <si>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</si>
  <si>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</si>
  <si>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</si>
  <si>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</si>
  <si>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</si>
  <si>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</si>
  <si>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</si>
  <si>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</si>
  <si>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</si>
  <si>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</si>
  <si>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</si>
  <si>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</si>
  <si>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</si>
  <si>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</si>
  <si>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</si>
  <si>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</si>
  <si>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</si>
  <si>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</si>
  <si>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</si>
  <si>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</si>
  <si>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</si>
  <si>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</si>
  <si>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</si>
  <si>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</si>
  <si>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</si>
  <si>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</si>
  <si>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</si>
  <si>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</si>
  <si>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</si>
  <si>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</si>
  <si>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</si>
  <si>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</si>
  <si>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</si>
  <si>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</si>
  <si>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</si>
  <si>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</si>
  <si>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</si>
  <si>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</si>
  <si>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</si>
  <si>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</si>
  <si>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</si>
  <si>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</si>
  <si>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</si>
  <si>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</si>
  <si>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</si>
  <si>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</si>
  <si>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</si>
  <si>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</si>
  <si>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</si>
  <si>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</si>
  <si>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</si>
  <si>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</si>
  <si>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</si>
  <si>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</si>
  <si>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</si>
  <si>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</si>
  <si>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</si>
  <si>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</si>
  <si>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</si>
  <si>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</si>
  <si>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</si>
  <si>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</si>
  <si>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</si>
  <si>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</si>
  <si>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</si>
  <si>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</si>
  <si>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</si>
  <si>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</si>
  <si>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</si>
  <si>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</si>
  <si>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</si>
  <si>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</si>
  <si>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</si>
  <si>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</si>
  <si>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</si>
  <si>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</si>
  <si>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</si>
  <si>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</si>
  <si>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</si>
  <si>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</si>
  <si>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</si>
  <si>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</si>
  <si>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</si>
  <si>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</si>
  <si>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</si>
  <si>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</si>
  <si>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</si>
  <si>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</si>
  <si>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</si>
  <si>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</si>
  <si>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</si>
  <si>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</si>
  <si>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</si>
  <si>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</si>
  <si>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</si>
  <si>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</si>
  <si>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</si>
  <si>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</si>
  <si>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</si>
  <si>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</si>
  <si>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</si>
  <si>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</si>
  <si>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</si>
  <si>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</si>
  <si>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</si>
  <si>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</si>
  <si>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</si>
  <si>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</si>
  <si>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</si>
  <si>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</si>
  <si>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</si>
  <si>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</si>
  <si>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</si>
  <si>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</si>
  <si>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</si>
  <si>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</si>
  <si>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</si>
  <si>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</si>
  <si>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</si>
  <si>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</si>
  <si>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</si>
  <si>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</si>
  <si>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</si>
  <si>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</si>
  <si>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</si>
  <si>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</si>
  <si>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</si>
  <si>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</si>
  <si>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</si>
  <si>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</si>
  <si>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</si>
  <si>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</si>
  <si>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</si>
  <si>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</si>
  <si>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</si>
  <si>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</si>
  <si>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</si>
  <si>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</si>
  <si>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</si>
  <si>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</si>
  <si>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</si>
  <si>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</si>
  <si>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</si>
  <si>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</si>
  <si>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</si>
  <si>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</si>
  <si>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</si>
  <si>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</si>
  <si>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</si>
  <si>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</si>
  <si>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</si>
  <si>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</si>
  <si>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</si>
  <si>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</si>
  <si>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</si>
  <si>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</si>
  <si>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</si>
  <si>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</si>
  <si>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</si>
  <si>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</si>
  <si>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</si>
  <si>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</si>
  <si>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</si>
  <si>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</si>
  <si>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</si>
  <si>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</si>
  <si>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</si>
  <si>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</si>
  <si>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</si>
  <si>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</si>
  <si>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</si>
  <si>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</si>
  <si>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</si>
  <si>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</si>
  <si>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</si>
  <si>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</si>
  <si>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</si>
  <si>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</si>
  <si>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</si>
  <si>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</si>
  <si>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</si>
  <si>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</si>
  <si>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</si>
  <si>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</si>
  <si>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</si>
  <si>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</si>
  <si>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</si>
  <si>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</si>
  <si>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</si>
  <si>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</si>
  <si>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</si>
  <si>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</si>
  <si>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</si>
  <si>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</si>
  <si>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</si>
  <si>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</si>
  <si>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</si>
  <si>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</si>
  <si>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</si>
  <si>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</si>
  <si>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</si>
  <si>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</si>
  <si>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</si>
  <si>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</si>
  <si>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</si>
  <si>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</si>
  <si>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</si>
  <si>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</si>
  <si>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</si>
  <si>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</si>
  <si>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</si>
  <si>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</si>
  <si>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</si>
  <si>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</si>
  <si>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</si>
  <si>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</si>
  <si>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</si>
  <si>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</si>
  <si>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</si>
  <si>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</si>
  <si>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</si>
  <si>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</si>
  <si>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</si>
  <si>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</si>
  <si>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</si>
  <si>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</si>
  <si>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</si>
  <si>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</si>
  <si>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</si>
  <si>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</si>
  <si>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</si>
  <si>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</si>
  <si>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</si>
  <si>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</si>
  <si>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</si>
  <si>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</si>
  <si>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</si>
  <si>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</si>
  <si>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</si>
  <si>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</si>
  <si>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</si>
  <si>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</si>
  <si>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</si>
  <si>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</si>
  <si>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</si>
  <si>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</si>
  <si>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</si>
  <si>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</si>
  <si>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</si>
  <si>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</si>
  <si>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</si>
  <si>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</si>
  <si>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</si>
  <si>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</si>
  <si>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</si>
  <si>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</si>
  <si>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</si>
  <si>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</si>
  <si>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</si>
  <si>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</si>
  <si>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</si>
  <si>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</si>
  <si>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</si>
  <si>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</si>
  <si>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</si>
  <si>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</si>
  <si>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</si>
  <si>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</si>
  <si>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</si>
  <si>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</si>
  <si>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</si>
  <si>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</si>
  <si>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</si>
  <si>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</si>
  <si>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</si>
  <si>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</si>
  <si>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</si>
  <si>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</si>
  <si>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</si>
  <si>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</si>
  <si>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</si>
  <si>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</si>
  <si>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</si>
  <si>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</si>
  <si>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</si>
  <si>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</si>
  <si>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</si>
  <si>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</si>
  <si>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</si>
  <si>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</si>
  <si>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</si>
  <si>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</si>
  <si>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</si>
  <si>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</si>
  <si>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</si>
  <si>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</si>
  <si>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</si>
  <si>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</si>
  <si>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</si>
  <si>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</si>
  <si>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</si>
  <si>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</si>
  <si>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</si>
  <si>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</si>
  <si>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</si>
  <si>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</si>
  <si>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</si>
  <si>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</si>
  <si>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</si>
  <si>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</si>
  <si>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</si>
  <si>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</si>
  <si>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</si>
  <si>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</si>
  <si>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</si>
  <si>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</si>
  <si>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</si>
  <si>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</si>
  <si>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</si>
  <si>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</si>
  <si>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</si>
  <si>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</si>
  <si>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</si>
  <si>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</si>
  <si>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</si>
  <si>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</si>
  <si>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</si>
  <si>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</si>
  <si>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</si>
  <si>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</si>
  <si>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</si>
  <si>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</si>
  <si>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</si>
  <si>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</si>
  <si>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</si>
  <si>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</si>
  <si>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</si>
  <si>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</si>
  <si>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</si>
  <si>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</si>
  <si>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</si>
  <si>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</si>
  <si>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</si>
  <si>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</si>
  <si>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</si>
  <si>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</si>
  <si>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</si>
  <si>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</si>
  <si>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</si>
  <si>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</si>
  <si>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</si>
  <si>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</si>
  <si>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</si>
  <si>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</si>
  <si>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</si>
  <si>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</si>
  <si>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</si>
  <si>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</si>
  <si>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</si>
  <si>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</si>
  <si>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</si>
  <si>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</si>
  <si>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</si>
  <si>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</si>
  <si>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</si>
  <si>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</si>
  <si>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</si>
  <si>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</si>
  <si>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</si>
  <si>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</si>
  <si>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</si>
  <si>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</si>
  <si>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</si>
  <si>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</si>
  <si>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</si>
  <si>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</si>
  <si>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</si>
  <si>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</si>
  <si>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</si>
  <si>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</si>
  <si>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</si>
  <si>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</si>
  <si>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</si>
  <si>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</si>
  <si>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</si>
  <si>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</si>
  <si>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</si>
  <si>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</si>
  <si>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</si>
  <si>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</si>
  <si>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</si>
  <si>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</si>
  <si>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</si>
  <si>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</si>
  <si>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</si>
  <si>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</si>
  <si>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</si>
  <si>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</si>
  <si>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</si>
  <si>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</si>
  <si>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</si>
  <si>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</si>
  <si>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</si>
  <si>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</si>
  <si>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</si>
  <si>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</si>
  <si>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</si>
  <si>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</si>
  <si>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</si>
  <si>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</si>
  <si>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</si>
  <si>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</si>
  <si>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</si>
  <si>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</si>
  <si>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</si>
  <si>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</si>
  <si>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</si>
  <si>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</si>
  <si>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</si>
  <si>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</si>
  <si>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</si>
  <si>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</si>
  <si>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</si>
  <si>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</si>
  <si>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</si>
  <si>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</si>
  <si>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</si>
  <si>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</si>
  <si>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</si>
  <si>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</si>
  <si>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</si>
  <si>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</si>
  <si>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</si>
  <si>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</si>
  <si>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</si>
  <si>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</si>
  <si>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</si>
  <si>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</si>
  <si>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</si>
  <si>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</si>
  <si>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</si>
  <si>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</si>
  <si>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</si>
  <si>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</si>
  <si>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</si>
  <si>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</si>
  <si>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</si>
  <si>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</si>
  <si>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</si>
  <si>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</si>
  <si>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</si>
  <si>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</si>
  <si>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</si>
  <si>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</si>
  <si>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</si>
  <si>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</si>
  <si>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</si>
  <si>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</si>
  <si>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</si>
  <si>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</si>
  <si>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</si>
  <si>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</si>
  <si>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</si>
  <si>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</si>
  <si>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</si>
  <si>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</si>
  <si>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</si>
  <si>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</si>
  <si>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</si>
  <si>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</si>
  <si>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</si>
  <si>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</si>
  <si>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</si>
  <si>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</si>
  <si>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</si>
  <si>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</si>
  <si>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</si>
  <si>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</si>
  <si>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</si>
  <si>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</si>
  <si>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</si>
  <si>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</si>
  <si>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</si>
  <si>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</si>
  <si>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</si>
  <si>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</si>
  <si>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</si>
  <si>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</si>
  <si>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</si>
  <si>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</si>
  <si>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</si>
  <si>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</si>
  <si>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</si>
  <si>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</si>
  <si>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</si>
  <si>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</si>
  <si>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</si>
  <si>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</si>
  <si>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</si>
  <si>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</si>
  <si>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</si>
  <si>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</si>
  <si>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</si>
  <si>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</si>
  <si>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</si>
  <si>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</si>
  <si>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</si>
  <si>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</si>
  <si>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</si>
  <si>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</si>
  <si>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</si>
  <si>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</si>
  <si>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</si>
  <si>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</si>
  <si>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</si>
  <si>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</si>
  <si>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</si>
  <si>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</si>
  <si>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</si>
  <si>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</si>
  <si>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</si>
  <si>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</si>
  <si>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</si>
  <si>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</si>
  <si>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</si>
  <si>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</si>
  <si>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</si>
  <si>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</si>
  <si>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</si>
  <si>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</si>
  <si>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</si>
  <si>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</si>
  <si>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</si>
  <si>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</si>
  <si>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</si>
  <si>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</si>
  <si>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</si>
  <si>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</si>
  <si>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</si>
  <si>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</si>
  <si>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</si>
  <si>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</si>
  <si>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</si>
  <si>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</si>
  <si>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</si>
  <si>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</si>
  <si>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</si>
  <si>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</si>
  <si>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</si>
  <si>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</si>
  <si>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</si>
  <si>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</si>
  <si>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</si>
  <si>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</si>
  <si>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</si>
  <si>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</si>
  <si>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</si>
  <si>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</si>
  <si>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</si>
  <si>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</si>
  <si>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</si>
  <si>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</si>
  <si>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</si>
  <si>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</si>
  <si>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</si>
  <si>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</si>
  <si>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</si>
  <si>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</si>
  <si>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</si>
  <si>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</si>
  <si>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</si>
  <si>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</si>
  <si>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</si>
  <si>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</si>
  <si>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</si>
  <si>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</si>
  <si>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</si>
  <si>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</si>
  <si>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</si>
  <si>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</si>
  <si>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</si>
  <si>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</si>
  <si>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</si>
  <si>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</si>
  <si>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</si>
  <si>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</si>
  <si>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</si>
  <si>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</si>
  <si>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</si>
  <si>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</si>
  <si>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</si>
  <si>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</si>
  <si>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</si>
  <si>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</si>
  <si>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</si>
  <si>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</si>
  <si>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</si>
  <si>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</si>
  <si>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</si>
  <si>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</si>
  <si>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</si>
  <si>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</si>
  <si>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</si>
  <si>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</si>
  <si>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</si>
  <si>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</si>
  <si>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</si>
  <si>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</si>
  <si>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</si>
  <si>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</si>
  <si>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</si>
  <si>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</si>
  <si>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</si>
  <si>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</si>
  <si>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</si>
  <si>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</si>
  <si>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</si>
  <si>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</si>
  <si>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</si>
  <si>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</si>
  <si>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</si>
  <si>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</si>
  <si>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</si>
  <si>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</si>
  <si>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</si>
  <si>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</si>
  <si>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</si>
  <si>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</si>
  <si>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</si>
  <si>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</si>
  <si>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</si>
  <si>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</si>
  <si>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</si>
  <si>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</si>
  <si>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</si>
  <si>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</si>
  <si>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</si>
  <si>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</si>
  <si>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</si>
  <si>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</si>
  <si>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</si>
  <si>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</si>
  <si>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</si>
  <si>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</si>
  <si>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</si>
  <si>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</si>
  <si>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</si>
  <si>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</si>
  <si>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</si>
  <si>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</si>
  <si>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</si>
  <si>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</si>
  <si>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</si>
  <si>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</si>
  <si>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</si>
  <si>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</si>
  <si>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</si>
  <si>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</si>
  <si>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</si>
  <si>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</si>
  <si>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</si>
  <si>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</si>
  <si>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</si>
  <si>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</si>
  <si>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</si>
  <si>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</si>
  <si>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</si>
  <si>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</si>
  <si>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</si>
  <si>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</si>
  <si>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</si>
  <si>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</si>
  <si>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</si>
  <si>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</si>
  <si>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</si>
  <si>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</si>
  <si>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</si>
  <si>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</si>
  <si>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</si>
  <si>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</si>
  <si>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</si>
  <si>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</si>
  <si>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</si>
  <si>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</si>
  <si>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</si>
  <si>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</si>
  <si>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</si>
  <si>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</si>
  <si>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</si>
  <si>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</si>
  <si>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</si>
  <si>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</si>
  <si>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</si>
  <si>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</si>
  <si>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</si>
  <si>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</si>
  <si>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</si>
  <si>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</si>
  <si>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</si>
  <si>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</si>
  <si>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</si>
  <si>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</si>
  <si>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</si>
  <si>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</si>
  <si>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</si>
  <si>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</si>
  <si>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</si>
  <si>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</si>
  <si>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</si>
  <si>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</si>
  <si>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</si>
  <si>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</si>
  <si>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</si>
  <si>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</si>
  <si>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</si>
  <si>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</si>
  <si>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</si>
  <si>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</si>
  <si>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</si>
  <si>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</si>
  <si>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</si>
  <si>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</si>
  <si>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</si>
  <si>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</si>
  <si>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</si>
  <si>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</si>
  <si>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</si>
  <si>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</si>
  <si>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</si>
  <si>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</si>
  <si>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</si>
  <si>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</si>
  <si>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</si>
  <si>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</si>
  <si>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</si>
  <si>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</si>
  <si>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</si>
  <si>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</si>
  <si>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</si>
  <si>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</si>
  <si>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</si>
  <si>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</si>
  <si>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</si>
  <si>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</si>
  <si>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</si>
  <si>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</si>
  <si>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</si>
  <si>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</si>
  <si>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</si>
  <si>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</si>
  <si>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</si>
  <si>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</si>
  <si>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</si>
  <si>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</si>
  <si>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</si>
  <si>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</si>
  <si>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</si>
  <si>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</si>
  <si>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</si>
  <si>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</si>
  <si>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</si>
  <si>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</si>
  <si>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</si>
  <si>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</si>
  <si>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</si>
  <si>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</si>
  <si>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</si>
  <si>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</si>
  <si>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</si>
  <si>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</si>
  <si>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</si>
  <si>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</si>
  <si>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</si>
  <si>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</si>
  <si>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</si>
  <si>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</si>
  <si>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</si>
  <si>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</si>
  <si>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</si>
  <si>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</si>
  <si>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</si>
  <si>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</si>
  <si>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</si>
  <si>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</si>
  <si>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</si>
  <si>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</si>
  <si>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</si>
  <si>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</si>
  <si>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</si>
  <si>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</si>
  <si>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</si>
  <si>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</si>
  <si>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</si>
  <si>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</si>
  <si>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</si>
  <si>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</si>
  <si>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</si>
  <si>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</si>
  <si>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</si>
  <si>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</si>
  <si>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</si>
  <si>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</si>
  <si>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</si>
  <si>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</si>
  <si>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</si>
  <si>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</si>
  <si>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</si>
  <si>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</si>
  <si>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</si>
  <si>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</si>
  <si>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</si>
  <si>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</si>
  <si>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</si>
  <si>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</si>
  <si>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</si>
  <si>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</si>
  <si>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</si>
  <si>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</si>
  <si>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</si>
  <si>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</si>
  <si>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</si>
  <si>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</si>
  <si>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</si>
  <si>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</si>
  <si>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</si>
  <si>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</si>
  <si>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</si>
  <si>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</si>
  <si>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</si>
  <si>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</si>
  <si>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</si>
  <si>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</si>
  <si>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</si>
  <si>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</si>
  <si>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</si>
  <si>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</si>
  <si>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</si>
  <si>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</si>
  <si>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</si>
  <si>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</si>
  <si>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</si>
  <si>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</si>
  <si>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</si>
  <si>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</si>
  <si>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</si>
  <si>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</si>
  <si>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</si>
  <si>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</si>
  <si>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</si>
  <si>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</si>
  <si>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</si>
  <si>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</si>
  <si>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</si>
  <si>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</si>
  <si>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</si>
  <si>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</si>
  <si>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</si>
  <si>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</si>
  <si>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</si>
  <si>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</si>
  <si>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</si>
  <si>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</si>
  <si>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</si>
  <si>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</si>
  <si>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</si>
  <si>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</si>
  <si>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</si>
  <si>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</si>
  <si>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</si>
  <si>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</si>
  <si>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</si>
  <si>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</si>
  <si>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</si>
  <si>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</si>
  <si>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</si>
  <si>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</si>
  <si>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</si>
  <si>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</si>
  <si>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</si>
  <si>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</si>
  <si>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</si>
  <si>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</si>
  <si>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</si>
  <si>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</si>
  <si>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</si>
  <si>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</si>
  <si>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</si>
  <si>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</si>
  <si>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</si>
  <si>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</si>
  <si>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</si>
  <si>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</si>
  <si>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</si>
  <si>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</si>
  <si>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</si>
  <si>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</si>
  <si>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</si>
  <si>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</si>
  <si>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</si>
  <si>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</si>
  <si>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</si>
  <si>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</si>
  <si>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</si>
  <si>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</si>
  <si>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</si>
  <si>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</si>
  <si>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</si>
  <si>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</si>
  <si>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</si>
  <si>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</si>
  <si>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</si>
  <si>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</si>
  <si>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</si>
  <si>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</si>
  <si>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</si>
  <si>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</si>
  <si>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</si>
  <si>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</si>
  <si>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</si>
  <si>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</si>
  <si>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</si>
  <si>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</si>
  <si>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</si>
  <si>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</si>
  <si>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</si>
  <si>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</si>
  <si>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</si>
  <si>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</si>
  <si>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</si>
  <si>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</si>
  <si>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</si>
  <si>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</si>
  <si>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</si>
  <si>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</si>
  <si>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</si>
  <si>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</si>
  <si>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</si>
  <si>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</si>
  <si>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</si>
  <si>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</si>
  <si>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</si>
  <si>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</si>
  <si>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</si>
  <si>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</si>
  <si>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</si>
  <si>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</si>
  <si>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</si>
  <si>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</si>
  <si>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</si>
  <si>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</si>
  <si>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</si>
  <si>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</si>
  <si>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</si>
  <si>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</si>
  <si>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</si>
  <si>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</si>
  <si>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</si>
  <si>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</si>
  <si>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</si>
  <si>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</si>
  <si>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</si>
  <si>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</si>
  <si>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</si>
  <si>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</si>
  <si>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</si>
  <si>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</si>
  <si>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</si>
  <si>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</si>
  <si>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</si>
  <si>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</si>
  <si>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</si>
  <si>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</si>
  <si>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</si>
  <si>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</si>
  <si>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</si>
  <si>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</si>
  <si>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</si>
  <si>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</si>
  <si>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</si>
  <si>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</si>
  <si>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</si>
  <si>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</si>
  <si>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</si>
  <si>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</si>
  <si>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</si>
  <si>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</si>
  <si>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</si>
  <si>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</si>
  <si>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</si>
  <si>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</si>
  <si>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</si>
  <si>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</si>
  <si>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</si>
  <si>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</si>
  <si>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</si>
  <si>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</si>
  <si>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</si>
  <si>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</si>
  <si>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</si>
  <si>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</si>
  <si>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</si>
  <si>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</si>
  <si>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</si>
  <si>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</si>
  <si>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</si>
  <si>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</si>
  <si>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</si>
  <si>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</si>
  <si>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</si>
  <si>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</si>
  <si>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</si>
  <si>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</si>
  <si>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</si>
  <si>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</si>
  <si>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</si>
  <si>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</si>
  <si>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</si>
  <si>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</si>
  <si>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</si>
  <si>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</si>
  <si>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</si>
  <si>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</si>
  <si>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</si>
  <si>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</si>
  <si>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</si>
  <si>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</si>
  <si>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</si>
  <si>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</si>
  <si>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</si>
  <si>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</si>
  <si>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</si>
  <si>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</si>
  <si>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</si>
  <si>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</si>
  <si>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</si>
  <si>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</si>
  <si>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</si>
  <si>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</si>
  <si>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</si>
  <si>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</si>
  <si>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</si>
  <si>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</si>
  <si>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</si>
  <si>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</si>
  <si>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</si>
  <si>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</si>
  <si>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</si>
  <si>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</si>
  <si>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</si>
  <si>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</si>
  <si>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</si>
  <si>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</si>
  <si>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</si>
  <si>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</si>
  <si>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</si>
  <si>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</si>
  <si>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</si>
  <si>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</si>
  <si>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</si>
  <si>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</si>
  <si>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</si>
  <si>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</si>
  <si>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</si>
  <si>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</si>
  <si>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</si>
  <si>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</si>
  <si>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</si>
  <si>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</si>
  <si>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</si>
  <si>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</si>
  <si>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</si>
  <si>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</si>
  <si>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</si>
  <si>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</si>
  <si>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</si>
  <si>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</si>
  <si>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</si>
  <si>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</si>
  <si>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</si>
  <si>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</si>
  <si>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</si>
  <si>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</si>
  <si>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</si>
  <si>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</si>
  <si>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</si>
  <si>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</si>
  <si>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</si>
  <si>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</si>
  <si>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</si>
  <si>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</si>
  <si>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</si>
  <si>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</si>
  <si>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</si>
  <si>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</si>
  <si>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</si>
  <si>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</si>
  <si>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</si>
  <si>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</si>
  <si>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</si>
  <si>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</si>
  <si>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</si>
  <si>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</si>
  <si>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</si>
  <si>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</si>
  <si>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</si>
  <si>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</si>
  <si>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</si>
  <si>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</si>
  <si>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</si>
  <si>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</si>
  <si>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</si>
  <si>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</si>
  <si>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</si>
  <si>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</si>
  <si>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</si>
  <si>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</si>
  <si>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</si>
  <si>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</si>
  <si>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</si>
  <si>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</si>
  <si>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</si>
  <si>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</si>
  <si>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</si>
  <si>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</si>
  <si>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</si>
  <si>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</si>
  <si>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</si>
  <si>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</si>
  <si>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</si>
  <si>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</si>
  <si>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</si>
  <si>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</si>
  <si>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</si>
  <si>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</si>
  <si>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</si>
  <si>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</si>
  <si>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</si>
  <si>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</si>
  <si>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</si>
  <si>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</si>
  <si>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</si>
  <si>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</si>
  <si>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</si>
  <si>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</si>
  <si>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</si>
  <si>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</si>
  <si>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</si>
  <si>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</si>
  <si>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</si>
  <si>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</si>
  <si>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</si>
  <si>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</si>
  <si>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</si>
  <si>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</si>
  <si>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</si>
  <si>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</si>
  <si>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</si>
  <si>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</si>
  <si>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</si>
  <si>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</si>
  <si>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</si>
  <si>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</si>
  <si>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</si>
  <si>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</si>
  <si>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</si>
  <si>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</si>
  <si>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</si>
  <si>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</si>
  <si>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</si>
  <si>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</si>
  <si>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</si>
  <si>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</si>
  <si>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</si>
  <si>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</si>
  <si>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</si>
  <si>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</si>
  <si>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</si>
  <si>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</si>
  <si>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</si>
  <si>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</si>
  <si>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</si>
  <si>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</si>
  <si>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</si>
  <si>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</si>
  <si>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</si>
  <si>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</si>
  <si>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</si>
  <si>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</si>
  <si>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</si>
  <si>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</si>
  <si>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</si>
  <si>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</si>
  <si>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</si>
  <si>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</si>
  <si>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</si>
  <si>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</si>
  <si>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</si>
  <si>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</si>
  <si>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</si>
  <si>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</si>
  <si>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</si>
  <si>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</si>
  <si>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</si>
  <si>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</si>
  <si>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</si>
  <si>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</si>
  <si>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</si>
  <si>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</si>
  <si>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</si>
  <si>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</si>
  <si>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</si>
  <si>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</si>
  <si>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</si>
  <si>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</si>
  <si>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</si>
  <si>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</si>
  <si>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</si>
  <si>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</si>
  <si>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</si>
  <si>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</si>
  <si>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</si>
  <si>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</si>
  <si>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</si>
  <si>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</si>
  <si>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</si>
  <si>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</si>
  <si>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</si>
  <si>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</si>
  <si>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</si>
  <si>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</si>
  <si>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</si>
  <si>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</si>
  <si>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</si>
  <si>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</si>
  <si>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</si>
  <si>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</si>
  <si>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</si>
  <si>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</si>
  <si>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</si>
  <si>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</si>
  <si>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</si>
  <si>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</si>
  <si>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</si>
  <si>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</si>
  <si>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</si>
  <si>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</si>
  <si>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</si>
  <si>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</si>
  <si>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</si>
  <si>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</si>
  <si>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</si>
  <si>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</si>
  <si>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</si>
  <si>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</si>
  <si>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</si>
  <si>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</si>
  <si>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</si>
  <si>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</si>
  <si>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</si>
  <si>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</si>
  <si>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</si>
  <si>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</si>
  <si>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</si>
  <si>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</si>
  <si>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</si>
  <si>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</si>
  <si>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</si>
  <si>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</si>
  <si>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</si>
  <si>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</si>
  <si>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</si>
  <si>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</si>
  <si>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</si>
  <si>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</si>
  <si>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</si>
  <si>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</si>
  <si>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</si>
  <si>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</si>
  <si>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</si>
  <si>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</si>
  <si>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</si>
  <si>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</si>
  <si>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</si>
  <si>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</si>
  <si>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</si>
  <si>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</si>
  <si>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</si>
  <si>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</si>
  <si>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</si>
  <si>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</si>
  <si>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</si>
  <si>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</si>
  <si>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</si>
  <si>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</si>
  <si>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</si>
  <si>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</si>
  <si>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</si>
  <si>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</si>
  <si>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</si>
  <si>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</si>
  <si>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</si>
  <si>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</si>
  <si>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</si>
  <si>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</si>
  <si>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</si>
  <si>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</si>
  <si>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</si>
  <si>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</si>
  <si>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</si>
  <si>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</si>
  <si>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</si>
  <si>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</si>
  <si>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</si>
  <si>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</si>
  <si>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</si>
  <si>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</si>
  <si>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</si>
  <si>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</si>
  <si>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</si>
  <si>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</si>
  <si>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</si>
  <si>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</si>
  <si>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</si>
  <si>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</si>
  <si>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</si>
  <si>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</si>
  <si>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</si>
  <si>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</si>
  <si>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</si>
  <si>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</si>
  <si>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</si>
  <si>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</si>
  <si>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</si>
  <si>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</si>
  <si>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</si>
  <si>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</si>
  <si>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</si>
  <si>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</si>
  <si>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</si>
  <si>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</si>
  <si>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</si>
  <si>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</si>
  <si>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</si>
  <si>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</si>
  <si>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</si>
  <si>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</si>
  <si>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</si>
  <si>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</si>
  <si>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</si>
  <si>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</si>
  <si>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</si>
  <si>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</si>
  <si>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</si>
  <si>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</si>
  <si>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</si>
  <si>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</si>
  <si>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</si>
  <si>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</si>
  <si>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</si>
  <si>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</si>
  <si>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</si>
  <si>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</si>
  <si>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</si>
  <si>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</si>
  <si>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</si>
  <si>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</si>
  <si>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</si>
  <si>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</si>
  <si>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</si>
  <si>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</si>
  <si>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</si>
  <si>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</si>
  <si>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</si>
  <si>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</si>
  <si>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</si>
  <si>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</si>
  <si>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</si>
  <si>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</si>
  <si>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</si>
  <si>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</si>
  <si>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</si>
  <si>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</si>
  <si>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</si>
  <si>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</si>
  <si>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</si>
  <si>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</si>
  <si>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</si>
  <si>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</si>
  <si>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</si>
  <si>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</si>
  <si>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</si>
  <si>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</si>
  <si>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</si>
  <si>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</si>
  <si>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</si>
  <si>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</si>
  <si>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</si>
  <si>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</si>
  <si>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</si>
  <si>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</si>
  <si>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</si>
  <si>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</si>
  <si>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</si>
  <si>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</si>
  <si>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</si>
  <si>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</si>
  <si>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</si>
  <si>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</si>
  <si>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</si>
  <si>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</si>
  <si>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</si>
  <si>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</si>
  <si>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</si>
  <si>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</si>
  <si>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</si>
  <si>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</si>
  <si>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</si>
  <si>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</si>
  <si>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</si>
  <si>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</si>
  <si>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</si>
  <si>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</si>
  <si>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</si>
  <si>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</si>
  <si>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</si>
  <si>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</si>
  <si>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</si>
  <si>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</si>
  <si>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</si>
  <si>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</si>
  <si>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</si>
  <si>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</si>
  <si>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</si>
  <si>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</si>
  <si>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</si>
  <si>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</si>
  <si>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</si>
  <si>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</si>
  <si>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</si>
  <si>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</si>
  <si>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</si>
  <si>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</si>
  <si>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</si>
  <si>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</si>
  <si>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</si>
  <si>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</si>
  <si>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</si>
  <si>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</si>
  <si>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</si>
  <si>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</si>
  <si>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</si>
  <si>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</si>
  <si>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</si>
  <si>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</si>
  <si>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</si>
  <si>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</si>
  <si>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</si>
  <si>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</si>
  <si>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</si>
  <si>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</si>
  <si>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</si>
  <si>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</si>
  <si>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</si>
  <si>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</si>
  <si>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</si>
  <si>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</si>
  <si>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</si>
  <si>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</si>
  <si>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</si>
  <si>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</si>
  <si>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</si>
  <si>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</si>
  <si>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</si>
  <si>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</si>
  <si>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</si>
  <si>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</si>
  <si>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</si>
  <si>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</si>
  <si>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</si>
  <si>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</si>
  <si>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</si>
  <si>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</si>
  <si>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</si>
  <si>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</si>
  <si>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</si>
  <si>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</si>
  <si>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</si>
  <si>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</si>
  <si>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</si>
  <si>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</si>
  <si>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</si>
  <si>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</si>
  <si>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</si>
  <si>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</si>
  <si>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</si>
  <si>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</si>
  <si>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</si>
  <si>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</si>
  <si>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</si>
  <si>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</si>
  <si>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</si>
  <si>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</si>
  <si>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</si>
  <si>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</si>
  <si>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</si>
  <si>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</si>
  <si>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</si>
  <si>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</si>
  <si>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</si>
  <si>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</si>
  <si>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</si>
  <si>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</si>
  <si>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</si>
  <si>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</si>
  <si>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</si>
  <si>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</si>
  <si>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</si>
  <si>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</si>
  <si>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</si>
  <si>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</si>
  <si>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</si>
  <si>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</si>
  <si>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</si>
  <si>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</si>
  <si>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</si>
  <si>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</si>
  <si>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</si>
  <si>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</si>
  <si>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</si>
  <si>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</si>
  <si>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</si>
  <si>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</si>
  <si>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</si>
  <si>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</si>
  <si>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</si>
  <si>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</si>
  <si>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</si>
  <si>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</si>
  <si>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</si>
  <si>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</si>
  <si>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</si>
  <si>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</si>
  <si>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</si>
  <si>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</si>
  <si>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</si>
  <si>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</si>
  <si>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</si>
  <si>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</si>
  <si>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</si>
  <si>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</si>
  <si>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</si>
  <si>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</si>
  <si>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</si>
  <si>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</si>
  <si>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</si>
  <si>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</si>
  <si>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</si>
  <si>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</si>
  <si>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</si>
  <si>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</si>
  <si>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</si>
  <si>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</si>
  <si>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</si>
  <si>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</si>
  <si>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</si>
  <si>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</si>
  <si>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</si>
  <si>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</si>
  <si>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</si>
  <si>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</si>
  <si>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</si>
  <si>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</si>
  <si>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</si>
  <si>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</si>
  <si>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</si>
  <si>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</si>
  <si>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</si>
  <si>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</si>
  <si>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</si>
  <si>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</si>
  <si>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</si>
  <si>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</si>
  <si>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</si>
  <si>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</si>
  <si>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</si>
  <si>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</si>
  <si>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</si>
  <si>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</si>
  <si>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</si>
  <si>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</si>
  <si>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</si>
  <si>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</si>
  <si>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</si>
  <si>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</si>
  <si>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</si>
  <si>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</si>
  <si>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</si>
  <si>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</si>
  <si>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</si>
  <si>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</si>
  <si>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</si>
  <si>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</si>
  <si>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</si>
  <si>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</si>
  <si>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</si>
  <si>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</si>
  <si>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</si>
  <si>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</si>
  <si>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</si>
  <si>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</si>
  <si>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</si>
  <si>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</si>
  <si>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</si>
  <si>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</si>
  <si>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</si>
  <si>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</si>
  <si>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</si>
  <si>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</si>
  <si>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</si>
  <si>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</si>
  <si>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</si>
  <si>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</si>
  <si>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</si>
  <si>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</si>
  <si>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</si>
  <si>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</si>
  <si>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</si>
  <si>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</si>
  <si>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</si>
  <si>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</si>
  <si>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</si>
  <si>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</si>
  <si>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</si>
  <si>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</si>
  <si>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</si>
  <si>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</si>
  <si>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</si>
  <si>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</si>
  <si>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</si>
  <si>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</si>
  <si>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</si>
  <si>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</si>
  <si>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</si>
  <si>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</si>
  <si>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</si>
  <si>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</si>
  <si>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</si>
  <si>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</si>
  <si>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</si>
  <si>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</si>
  <si>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</si>
  <si>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</si>
  <si>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</si>
  <si>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</si>
  <si>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</si>
  <si>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</si>
  <si>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</si>
  <si>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</si>
  <si>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</si>
  <si>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</si>
  <si>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</si>
  <si>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</si>
  <si>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</si>
  <si>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</si>
  <si>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</si>
  <si>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</si>
  <si>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</si>
  <si>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</si>
  <si>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</si>
  <si>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</si>
  <si>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</si>
  <si>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</si>
  <si>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</si>
  <si>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</si>
  <si>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</si>
  <si>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</si>
  <si>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</si>
  <si>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</si>
  <si>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</si>
  <si>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</si>
  <si>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</si>
  <si>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</si>
  <si>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</si>
  <si>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</si>
  <si>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</si>
  <si>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</si>
  <si>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</si>
  <si>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</si>
  <si>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</si>
  <si>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</si>
  <si>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</si>
  <si>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</si>
  <si>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</si>
  <si>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</si>
  <si>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</si>
  <si>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</si>
  <si>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</si>
  <si>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</si>
  <si>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</si>
  <si>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</si>
  <si>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</si>
  <si>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</si>
  <si>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</si>
  <si>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</si>
  <si>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</si>
  <si>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</si>
  <si>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</si>
  <si>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</si>
  <si>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</si>
  <si>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</si>
  <si>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</si>
  <si>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</si>
  <si>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</si>
  <si>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</si>
  <si>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</si>
  <si>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</si>
  <si>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</si>
  <si>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</si>
  <si>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</si>
  <si>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</si>
  <si>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</si>
  <si>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</si>
  <si>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</si>
  <si>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</si>
  <si>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</si>
  <si>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</si>
  <si>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</si>
  <si>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</si>
  <si>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</si>
  <si>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</si>
  <si>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</si>
  <si>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</si>
  <si>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</si>
  <si>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</si>
  <si>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</si>
  <si>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</si>
  <si>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</si>
  <si>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</si>
  <si>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</si>
  <si>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</si>
  <si>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</si>
  <si>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</si>
  <si>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</si>
  <si>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</si>
  <si>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</si>
  <si>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</si>
  <si>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</si>
  <si>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</si>
  <si>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</si>
  <si>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</si>
  <si>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</si>
  <si>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</si>
  <si>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</si>
  <si>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</si>
  <si>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</si>
  <si>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</si>
  <si>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</si>
  <si>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</si>
  <si>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</si>
  <si>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</si>
  <si>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</si>
  <si>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</si>
  <si>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</si>
  <si>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</si>
  <si>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</si>
  <si>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</si>
  <si>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</si>
  <si>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</si>
  <si>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</si>
  <si>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</si>
  <si>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</si>
  <si>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</si>
  <si>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</si>
  <si>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</si>
  <si>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</si>
  <si>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</si>
  <si>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</si>
  <si>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</si>
  <si>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</si>
  <si>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</si>
  <si>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</si>
  <si>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</si>
  <si>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</si>
  <si>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</si>
  <si>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</si>
  <si>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</si>
  <si>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</si>
  <si>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</si>
  <si>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</si>
  <si>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</si>
  <si>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</si>
  <si>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</si>
  <si>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</si>
  <si>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</si>
  <si>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</si>
  <si>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</si>
  <si>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</si>
  <si>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</si>
  <si>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</si>
  <si>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</si>
  <si>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</si>
  <si>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</si>
  <si>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</si>
  <si>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</si>
  <si>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</si>
  <si>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</si>
  <si>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</si>
  <si>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</si>
  <si>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</si>
  <si>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</si>
  <si>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</si>
  <si>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</si>
  <si>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</si>
  <si>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</si>
  <si>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</si>
  <si>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</si>
  <si>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</si>
  <si>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</si>
  <si>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</si>
  <si>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</si>
  <si>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</si>
  <si>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</si>
  <si>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</si>
  <si>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</si>
  <si>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</si>
  <si>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</si>
  <si>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</si>
  <si>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</si>
  <si>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</si>
  <si>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</si>
  <si>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</si>
  <si>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</si>
  <si>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</si>
  <si>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</si>
  <si>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</si>
  <si>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</si>
  <si>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</si>
  <si>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</si>
  <si>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</si>
  <si>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</si>
  <si>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</si>
  <si>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</si>
  <si>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</si>
  <si>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</si>
  <si>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</si>
  <si>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</si>
  <si>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</si>
  <si>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</si>
  <si>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</si>
  <si>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</si>
  <si>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</si>
  <si>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</si>
  <si>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</si>
  <si>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</si>
  <si>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</si>
  <si>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</si>
  <si>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</si>
  <si>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</si>
  <si>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</si>
  <si>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</si>
  <si>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</si>
  <si>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</si>
  <si>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</si>
  <si>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</si>
  <si>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</si>
  <si>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</si>
  <si>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</si>
  <si>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</si>
  <si>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</si>
  <si>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</si>
  <si>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</si>
  <si>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</si>
  <si>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</si>
  <si>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</si>
  <si>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</si>
  <si>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</si>
  <si>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</si>
  <si>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</si>
  <si>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</si>
  <si>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</si>
  <si>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</si>
  <si>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</si>
  <si>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</si>
  <si>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</si>
  <si>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</si>
  <si>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</si>
  <si>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</si>
  <si>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</si>
  <si>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</si>
  <si>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</si>
  <si>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</si>
  <si>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</si>
  <si>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</si>
  <si>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</si>
  <si>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</si>
  <si>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</si>
  <si>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</si>
  <si>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</si>
  <si>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</si>
  <si>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</si>
  <si>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</si>
  <si>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</si>
  <si>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</si>
  <si>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</si>
  <si>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</si>
  <si>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</si>
  <si>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</si>
  <si>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</si>
  <si>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</si>
  <si>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</si>
  <si>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</si>
  <si>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</si>
  <si>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</si>
  <si>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</si>
  <si>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</si>
  <si>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</si>
  <si>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</si>
  <si>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</si>
  <si>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</si>
  <si>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</si>
  <si>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</si>
  <si>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</si>
  <si>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</si>
  <si>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</si>
  <si>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</si>
  <si>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</si>
  <si>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</si>
  <si>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</si>
  <si>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</si>
  <si>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</si>
  <si>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</si>
  <si>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</si>
  <si>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</si>
  <si>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</si>
  <si>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</si>
  <si>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</si>
  <si>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</si>
  <si>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</si>
  <si>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</si>
  <si>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</si>
  <si>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</si>
  <si>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</si>
  <si>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</si>
  <si>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</si>
  <si>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</si>
  <si>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</si>
  <si>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</si>
  <si>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</si>
  <si>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</si>
  <si>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</si>
  <si>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</si>
  <si>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</si>
  <si>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</si>
  <si>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</si>
  <si>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</si>
  <si>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</si>
  <si>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</si>
  <si>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</si>
  <si>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</si>
  <si>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</si>
  <si>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</si>
  <si>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</si>
  <si>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</si>
  <si>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</si>
  <si>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</si>
  <si>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</si>
  <si>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</si>
  <si>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</si>
  <si>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</si>
  <si>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</si>
  <si>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</si>
  <si>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</si>
  <si>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</si>
  <si>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</si>
  <si>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</si>
  <si>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</si>
  <si>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</si>
  <si>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</si>
  <si>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</si>
  <si>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</si>
  <si>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</si>
  <si>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</si>
  <si>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</si>
  <si>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</si>
  <si>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</si>
  <si>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</si>
  <si>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</si>
  <si>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</si>
  <si>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</si>
  <si>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</si>
  <si>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</si>
  <si>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</si>
  <si>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</si>
  <si>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</si>
  <si>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</si>
  <si>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</si>
  <si>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</si>
  <si>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</si>
  <si>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</si>
  <si>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</si>
  <si>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</si>
  <si>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</si>
  <si>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</si>
  <si>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</si>
  <si>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</si>
  <si>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</si>
  <si>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</si>
  <si>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</si>
  <si>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</si>
  <si>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</si>
  <si>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</si>
  <si>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</si>
  <si>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</si>
  <si>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</si>
  <si>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</si>
  <si>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</si>
  <si>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</si>
  <si>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</si>
  <si>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</si>
  <si>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</si>
  <si>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</si>
  <si>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</si>
  <si>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</si>
  <si>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</si>
  <si>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</si>
  <si>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</si>
  <si>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</si>
  <si>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</si>
  <si>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</si>
  <si>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</si>
  <si>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</si>
  <si>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</si>
  <si>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</si>
  <si>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</si>
  <si>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</si>
  <si>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</si>
  <si>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</si>
  <si>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</si>
  <si>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</si>
  <si>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</si>
  <si>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</si>
  <si>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</si>
  <si>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</si>
  <si>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</si>
  <si>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</si>
  <si>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</si>
  <si>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</si>
  <si>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</si>
  <si>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</si>
  <si>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</si>
  <si>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</si>
  <si>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</si>
  <si>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</si>
  <si>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</si>
  <si>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</si>
  <si>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</si>
  <si>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</si>
  <si>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</si>
  <si>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</si>
  <si>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</si>
  <si>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</si>
  <si>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</si>
  <si>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</si>
  <si>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</si>
  <si>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</si>
  <si>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</si>
  <si>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</si>
  <si>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</si>
  <si>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</si>
  <si>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</si>
  <si>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</si>
  <si>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</si>
  <si>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</si>
  <si>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</si>
  <si>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</si>
  <si>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</si>
  <si>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</si>
  <si>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</si>
  <si>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</si>
  <si>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</si>
  <si>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</si>
  <si>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</si>
  <si>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</si>
  <si>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</si>
  <si>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</si>
  <si>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</si>
  <si>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</si>
  <si>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</si>
  <si>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</si>
  <si>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</si>
  <si>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</si>
  <si>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</si>
  <si>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</si>
  <si>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</si>
  <si>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</si>
  <si>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</si>
  <si>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</si>
  <si>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</si>
  <si>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</si>
  <si>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</si>
  <si>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</si>
  <si>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</si>
  <si>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</si>
  <si>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</si>
  <si>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</si>
  <si>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</si>
  <si>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</si>
  <si>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</si>
  <si>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</si>
  <si>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</si>
  <si>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</si>
  <si>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</si>
  <si>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</si>
  <si>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</si>
  <si>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</si>
  <si>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</si>
  <si>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</si>
  <si>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</si>
  <si>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</si>
  <si>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</si>
  <si>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</si>
  <si>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</si>
  <si>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</si>
  <si>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</si>
  <si>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</si>
  <si>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</si>
  <si>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</si>
  <si>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</si>
  <si>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</si>
  <si>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</si>
  <si>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</si>
  <si>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</si>
  <si>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</si>
  <si>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</si>
  <si>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</si>
  <si>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</si>
  <si>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</si>
  <si>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</si>
  <si>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</si>
  <si>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</si>
  <si>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</si>
  <si>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</si>
  <si>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</si>
  <si>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</si>
  <si>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</si>
  <si>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</si>
  <si>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</si>
  <si>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</si>
  <si>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</si>
  <si>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</si>
  <si>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</si>
  <si>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</si>
  <si>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</si>
  <si>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</si>
  <si>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</si>
  <si>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</si>
  <si>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</si>
  <si>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</si>
  <si>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</si>
  <si>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</si>
  <si>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</si>
  <si>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</si>
  <si>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</si>
  <si>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</si>
  <si>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</si>
  <si>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</si>
  <si>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</si>
  <si>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</si>
  <si>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</si>
  <si>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</si>
  <si>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</si>
  <si>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</si>
  <si>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</si>
  <si>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</si>
  <si>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</si>
  <si>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</si>
  <si>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</si>
  <si>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</si>
  <si>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</si>
  <si>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</si>
  <si>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</si>
  <si>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</si>
  <si>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</si>
  <si>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</si>
  <si>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</si>
  <si>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</si>
  <si>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</si>
  <si>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</si>
  <si>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</si>
  <si>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</si>
  <si>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</si>
  <si>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</si>
  <si>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</si>
  <si>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</si>
  <si>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</si>
  <si>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</si>
  <si>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</si>
  <si>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</si>
  <si>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</si>
  <si>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</si>
  <si>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</si>
  <si>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</si>
  <si>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</si>
  <si>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</si>
  <si>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</si>
  <si>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</si>
  <si>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</si>
  <si>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</si>
  <si>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</si>
  <si>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</si>
  <si>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</si>
  <si>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</si>
  <si>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</si>
  <si>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</si>
  <si>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</si>
  <si>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</si>
  <si>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</si>
  <si>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</si>
  <si>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</si>
  <si>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</si>
  <si>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</si>
  <si>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</si>
  <si>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</si>
  <si>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</si>
  <si>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</si>
  <si>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</si>
  <si>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</si>
  <si>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</si>
  <si>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</si>
  <si>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</si>
  <si>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</si>
  <si>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</si>
  <si>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</si>
  <si>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</si>
  <si>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</si>
  <si>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</si>
  <si>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</si>
  <si>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</si>
  <si>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</si>
  <si>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</si>
  <si>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</si>
  <si>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</si>
  <si>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</si>
  <si>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</si>
  <si>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</si>
  <si>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</si>
  <si>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</si>
  <si>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</si>
  <si>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</si>
  <si>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</si>
  <si>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</si>
  <si>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</si>
  <si>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</si>
  <si>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</si>
  <si>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</si>
  <si>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</si>
  <si>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</si>
  <si>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</si>
  <si>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</si>
  <si>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</si>
  <si>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</si>
  <si>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</si>
  <si>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</si>
  <si>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</si>
  <si>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</si>
  <si>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</si>
  <si>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</si>
  <si>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</si>
  <si>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</si>
  <si>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</si>
  <si>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</si>
  <si>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</si>
  <si>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</si>
  <si>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</si>
  <si>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</si>
  <si>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</si>
  <si>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</si>
  <si>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</si>
  <si>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</si>
  <si>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</si>
  <si>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</si>
  <si>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</si>
  <si>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</si>
  <si>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</si>
  <si>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</si>
  <si>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</si>
  <si>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</si>
  <si>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</si>
  <si>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</si>
  <si>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</si>
  <si>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</si>
  <si>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</si>
  <si>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</si>
  <si>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</si>
  <si>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</si>
  <si>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</si>
  <si>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</si>
  <si>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</si>
  <si>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</si>
  <si>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</si>
  <si>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</si>
  <si>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</si>
  <si>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</si>
  <si>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</si>
  <si>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</si>
  <si>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</si>
  <si>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</si>
  <si>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</si>
  <si>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</si>
  <si>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</si>
  <si>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</si>
  <si>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</si>
  <si>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</si>
  <si>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</si>
  <si>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</si>
  <si>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</si>
  <si>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</si>
  <si>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</si>
  <si>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</si>
  <si>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</si>
  <si>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</si>
  <si>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</si>
  <si>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</si>
  <si>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</si>
  <si>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</si>
  <si>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</si>
  <si>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</si>
  <si>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</si>
  <si>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</si>
  <si>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</si>
  <si>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</si>
  <si>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</si>
  <si>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</si>
  <si>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</si>
  <si>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</si>
  <si>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</si>
  <si>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</si>
  <si>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</si>
  <si>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</si>
  <si>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</si>
  <si>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</si>
  <si>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</si>
  <si>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</si>
  <si>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</si>
  <si>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</si>
  <si>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</si>
  <si>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</si>
  <si>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</si>
  <si>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</si>
  <si>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</si>
  <si>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</si>
  <si>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</si>
  <si>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</si>
  <si>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</si>
  <si>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</si>
  <si>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</si>
  <si>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</si>
  <si>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</si>
  <si>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</si>
  <si>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</si>
  <si>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</si>
  <si>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</si>
  <si>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</si>
  <si>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</si>
  <si>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</si>
  <si>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</si>
  <si>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</si>
  <si>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</si>
  <si>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</si>
  <si>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</si>
  <si>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</si>
  <si>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</si>
  <si>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</si>
  <si>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</si>
  <si>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</si>
  <si>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</si>
  <si>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</si>
  <si>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</si>
  <si>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</si>
  <si>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</si>
  <si>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</si>
  <si>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</si>
  <si>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</si>
  <si>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</si>
  <si>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</si>
  <si>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</si>
  <si>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</si>
  <si>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</si>
  <si>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</si>
  <si>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</si>
  <si>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</si>
  <si>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</si>
  <si>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</si>
  <si>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</si>
  <si>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</si>
  <si>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</si>
  <si>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</si>
  <si>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</si>
  <si>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</si>
  <si>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</si>
  <si>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</si>
  <si>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</si>
  <si>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</si>
  <si>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</si>
  <si>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</si>
  <si>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</si>
  <si>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</si>
  <si>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</si>
  <si>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</si>
  <si>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</si>
  <si>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</si>
  <si>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</si>
  <si>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</si>
  <si>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</si>
  <si>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</si>
  <si>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</si>
  <si>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</si>
  <si>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</si>
  <si>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</si>
  <si>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</si>
  <si>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</si>
  <si>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</si>
  <si>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</si>
  <si>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</si>
  <si>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</si>
  <si>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</si>
  <si>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</si>
  <si>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</si>
  <si>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</si>
  <si>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</si>
  <si>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</si>
  <si>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</si>
  <si>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</si>
  <si>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</si>
  <si>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</si>
  <si>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</si>
  <si>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</si>
  <si>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</si>
  <si>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</si>
  <si>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</si>
  <si>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</si>
  <si>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</si>
  <si>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</si>
  <si>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</si>
  <si>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</si>
  <si>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</si>
  <si>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</si>
  <si>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</si>
  <si>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</si>
  <si>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</si>
  <si>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</si>
  <si>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</si>
  <si>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</si>
  <si>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</si>
  <si>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</si>
  <si>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</si>
  <si>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</si>
  <si>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</si>
  <si>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</si>
  <si>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</si>
  <si>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</si>
  <si>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</si>
  <si>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</si>
  <si>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</si>
  <si>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</si>
  <si>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</si>
  <si>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</si>
  <si>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</si>
  <si>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</si>
  <si>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</si>
  <si>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</si>
  <si>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</si>
  <si>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</si>
  <si>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</si>
  <si>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</si>
  <si>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</si>
  <si>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</si>
  <si>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</si>
  <si>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</si>
  <si>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</si>
  <si>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</si>
  <si>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</si>
  <si>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</si>
  <si>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</si>
  <si>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</si>
  <si>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</si>
  <si>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</si>
  <si>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</si>
  <si>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</si>
  <si>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</si>
  <si>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</si>
  <si>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</si>
  <si>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</si>
  <si>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</si>
  <si>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</si>
  <si>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</si>
  <si>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</si>
  <si>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</si>
  <si>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</si>
  <si>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</si>
  <si>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</si>
  <si>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</si>
  <si>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</si>
  <si>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</si>
  <si>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</si>
  <si>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</si>
  <si>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</si>
  <si>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</si>
  <si>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</si>
  <si>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</si>
  <si>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</si>
  <si>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</si>
  <si>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</si>
  <si>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</si>
  <si>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</si>
  <si>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</si>
  <si>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</si>
  <si>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</si>
  <si>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</si>
  <si>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</si>
  <si>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</si>
  <si>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</si>
  <si>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</si>
  <si>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</si>
  <si>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</si>
  <si>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</si>
  <si>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</si>
  <si>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</si>
  <si>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</si>
  <si>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</si>
  <si>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</si>
  <si>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</si>
  <si>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</si>
  <si>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</si>
  <si>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</si>
  <si>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</si>
  <si>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</si>
  <si>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</si>
  <si>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</si>
  <si>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</si>
  <si>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</si>
  <si>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</si>
  <si>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</si>
  <si>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</si>
  <si>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</si>
  <si>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</si>
  <si>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</si>
  <si>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</si>
  <si>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</si>
  <si>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</si>
  <si>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</si>
  <si>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</si>
  <si>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</si>
  <si>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</si>
  <si>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</si>
  <si>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</si>
  <si>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</si>
  <si>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</si>
  <si>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</si>
  <si>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</si>
  <si>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</si>
  <si>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</si>
  <si>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</si>
  <si>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</si>
  <si>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</si>
  <si>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</si>
  <si>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</si>
  <si>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</si>
  <si>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</si>
  <si>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</si>
  <si>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</si>
  <si>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</si>
  <si>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</si>
  <si>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</si>
  <si>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</si>
  <si>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</si>
  <si>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</si>
  <si>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</si>
  <si>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</si>
  <si>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</si>
  <si>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</si>
  <si>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</si>
  <si>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</si>
  <si>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</si>
  <si>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</si>
  <si>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</si>
  <si>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</si>
  <si>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</si>
  <si>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</si>
  <si>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</si>
  <si>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</si>
  <si>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</si>
  <si>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</si>
  <si>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</si>
  <si>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</si>
  <si>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</si>
  <si>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</si>
  <si>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</si>
  <si>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</si>
  <si>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</si>
  <si>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</si>
  <si>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</si>
  <si>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</si>
  <si>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</si>
  <si>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</si>
  <si>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</si>
  <si>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</si>
  <si>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</si>
  <si>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</si>
  <si>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</si>
  <si>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</si>
  <si>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</si>
  <si>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</si>
  <si>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</si>
  <si>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</si>
  <si>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</si>
  <si>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</si>
  <si>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</si>
  <si>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</si>
  <si>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</si>
  <si>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</si>
  <si>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</si>
  <si>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</si>
  <si>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</si>
  <si>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</si>
  <si>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</si>
  <si>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</si>
  <si>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</si>
  <si>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</si>
  <si>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</si>
  <si>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</si>
  <si>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</si>
  <si>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</si>
  <si>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</si>
  <si>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</si>
  <si>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</si>
  <si>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</si>
  <si>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</si>
  <si>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</si>
  <si>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</si>
  <si>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</si>
  <si>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</si>
  <si>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</si>
  <si>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</si>
  <si>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</si>
  <si>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</si>
  <si>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</si>
  <si>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</si>
  <si>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</si>
  <si>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</si>
  <si>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</si>
  <si>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</si>
  <si>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</si>
  <si>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</si>
  <si>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</si>
  <si>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</si>
  <si>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</si>
  <si>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</si>
  <si>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</si>
  <si>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</si>
  <si>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</si>
  <si>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</si>
  <si>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</si>
  <si>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</si>
  <si>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</si>
  <si>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</si>
  <si>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</si>
  <si>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</si>
  <si>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</si>
  <si>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</si>
  <si>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</si>
  <si>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</si>
  <si>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</si>
  <si>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</si>
  <si>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</si>
  <si>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</si>
  <si>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</si>
  <si>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</si>
  <si>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</si>
  <si>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</si>
  <si>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</si>
  <si>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</si>
  <si>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</si>
  <si>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</si>
  <si>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</si>
  <si>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</si>
  <si>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</si>
  <si>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</si>
  <si>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</si>
  <si>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</si>
  <si>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</si>
  <si>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</si>
  <si>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</si>
  <si>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</si>
  <si>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</si>
  <si>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</si>
  <si>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</si>
  <si>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</si>
  <si>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</si>
  <si>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</si>
  <si>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</si>
  <si>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</si>
  <si>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</si>
  <si>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</si>
  <si>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</si>
  <si>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</si>
  <si>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</si>
  <si>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</si>
  <si>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</si>
  <si>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</si>
  <si>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</si>
  <si>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</si>
  <si>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</si>
  <si>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</si>
  <si>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</si>
  <si>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</si>
  <si>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</si>
  <si>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</si>
  <si>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</si>
  <si>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</si>
  <si>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</si>
  <si>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</si>
  <si>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</si>
  <si>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</si>
  <si>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</si>
  <si>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</si>
  <si>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</si>
  <si>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</si>
  <si>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</si>
  <si>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</si>
  <si>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</si>
  <si>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</si>
  <si>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</si>
  <si>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</si>
  <si>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</si>
  <si>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</si>
  <si>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</si>
  <si>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</si>
  <si>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</si>
  <si>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</si>
  <si>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</si>
  <si>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</si>
  <si>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</si>
  <si>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</si>
  <si>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</si>
  <si>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</si>
  <si>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</si>
  <si>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</si>
  <si>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</si>
  <si>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</si>
  <si>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</si>
  <si>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</si>
  <si>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</si>
  <si>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</si>
  <si>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</si>
  <si>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</si>
  <si>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</si>
  <si>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</si>
  <si>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</si>
  <si>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</si>
  <si>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</si>
  <si>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</si>
  <si>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</si>
  <si>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</si>
  <si>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</si>
  <si>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</si>
  <si>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</si>
  <si>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</si>
  <si>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</si>
  <si>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</si>
  <si>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</si>
  <si>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</si>
  <si>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</si>
  <si>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</si>
  <si>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</si>
  <si>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</si>
  <si>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</si>
  <si>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</si>
  <si>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</si>
  <si>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</si>
  <si>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</si>
  <si>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</si>
  <si>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</si>
  <si>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</si>
  <si>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</si>
  <si>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</si>
  <si>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</si>
  <si>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</si>
  <si>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</si>
  <si>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</si>
  <si>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</si>
  <si>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</si>
  <si>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</si>
  <si>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</si>
  <si>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</si>
  <si>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</si>
  <si>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</si>
  <si>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</si>
  <si>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</si>
  <si>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</si>
  <si>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</si>
  <si>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</si>
  <si>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</si>
  <si>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</si>
  <si>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</si>
  <si>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</si>
  <si>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</si>
  <si>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</si>
  <si>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</si>
  <si>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</si>
  <si>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</si>
  <si>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</si>
  <si>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</si>
  <si>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</si>
  <si>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</si>
  <si>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</si>
  <si>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</si>
  <si>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</si>
  <si>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</si>
  <si>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</si>
  <si>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</si>
  <si>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</si>
  <si>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</si>
  <si>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</si>
  <si>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</si>
  <si>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</si>
  <si>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</si>
  <si>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</si>
  <si>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</si>
  <si>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</si>
  <si>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</si>
  <si>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</si>
  <si>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</si>
  <si>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</si>
  <si>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</si>
  <si>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</si>
  <si>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</si>
  <si>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</si>
  <si>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</si>
  <si>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</si>
  <si>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</si>
  <si>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</si>
  <si>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</si>
  <si>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</si>
  <si>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</si>
  <si>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</si>
  <si>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</si>
  <si>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</si>
  <si>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</si>
  <si>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</si>
  <si>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</si>
  <si>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</si>
  <si>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</si>
  <si>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</si>
  <si>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</si>
  <si>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</si>
  <si>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</si>
  <si>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</si>
  <si>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</si>
  <si>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</si>
  <si>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</si>
  <si>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</si>
  <si>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</si>
  <si>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</si>
  <si>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</si>
  <si>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</si>
  <si>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</si>
  <si>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</si>
  <si>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</si>
  <si>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</si>
  <si>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</si>
  <si>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</si>
  <si>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</si>
  <si>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</si>
  <si>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</si>
  <si>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</si>
  <si>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</si>
  <si>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</si>
  <si>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</si>
  <si>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</si>
  <si>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</si>
  <si>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</si>
  <si>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</si>
  <si>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</si>
  <si>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</si>
  <si>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</si>
  <si>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</si>
  <si>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</si>
  <si>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</si>
  <si>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</si>
  <si>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</si>
  <si>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</si>
  <si>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</si>
  <si>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</si>
  <si>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</si>
  <si>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</si>
  <si>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</si>
  <si>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</si>
  <si>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</si>
  <si>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</si>
  <si>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</si>
  <si>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</si>
  <si>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</si>
  <si>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</si>
  <si>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</si>
  <si>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</si>
  <si>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</si>
  <si>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</si>
  <si>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</si>
  <si>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</si>
  <si>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</si>
  <si>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</si>
  <si>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</si>
  <si>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</si>
  <si>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</si>
  <si>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</si>
  <si>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</si>
  <si>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</si>
  <si>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</si>
  <si>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</si>
  <si>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</si>
  <si>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</si>
  <si>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</si>
  <si>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</si>
  <si>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</si>
  <si>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</si>
  <si>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</si>
  <si>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</si>
  <si>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</si>
  <si>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</si>
  <si>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</si>
  <si>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</si>
  <si>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</si>
  <si>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</si>
  <si>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</si>
  <si>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</si>
  <si>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</si>
  <si>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</si>
  <si>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</si>
  <si>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</si>
  <si>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</si>
  <si>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</si>
  <si>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</si>
  <si>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</si>
  <si>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</si>
  <si>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</si>
  <si>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</si>
  <si>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</si>
  <si>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</si>
  <si>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</si>
  <si>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</si>
  <si>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</si>
  <si>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</si>
  <si>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</si>
  <si>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</si>
  <si>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</si>
  <si>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</si>
  <si>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</si>
  <si>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</si>
  <si>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</si>
  <si>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</si>
  <si>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</si>
  <si>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</si>
  <si>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</si>
  <si>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</si>
  <si>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</si>
  <si>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</si>
  <si>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</si>
  <si>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</si>
  <si>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</si>
  <si>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</si>
  <si>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</si>
  <si>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</si>
  <si>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</si>
  <si>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</si>
  <si>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</si>
  <si>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</si>
  <si>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</si>
  <si>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</si>
  <si>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</si>
  <si>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</si>
  <si>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</si>
  <si>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</si>
  <si>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</si>
  <si>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</si>
  <si>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</si>
  <si>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</si>
  <si>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</si>
  <si>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</si>
  <si>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</si>
  <si>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</si>
  <si>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</si>
  <si>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</si>
  <si>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</si>
  <si>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</si>
  <si>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</si>
  <si>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</si>
  <si>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</si>
  <si>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</si>
  <si>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</si>
  <si>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</si>
  <si>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</si>
  <si>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</si>
  <si>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</si>
  <si>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</si>
  <si>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</si>
  <si>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</si>
  <si>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</si>
  <si>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</si>
  <si>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</si>
  <si>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</si>
  <si>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</si>
  <si>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</si>
  <si>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</si>
  <si>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</si>
  <si>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</si>
  <si>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</si>
  <si>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</si>
  <si>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</si>
  <si>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</si>
  <si>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</si>
  <si>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</si>
  <si>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</si>
  <si>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</si>
  <si>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</si>
  <si>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</si>
  <si>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</si>
  <si>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</si>
  <si>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</si>
  <si>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</si>
  <si>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</si>
  <si>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</si>
  <si>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</si>
  <si>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</si>
  <si>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</si>
  <si>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</si>
  <si>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</si>
  <si>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</si>
  <si>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</si>
  <si>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</si>
  <si>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</si>
  <si>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</si>
  <si>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</si>
  <si>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</si>
  <si>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</si>
  <si>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</si>
  <si>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</si>
  <si>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</si>
  <si>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</si>
  <si>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</si>
  <si>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</si>
  <si>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</si>
  <si>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</si>
  <si>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</si>
  <si>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</si>
  <si>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</si>
  <si>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</si>
  <si>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</si>
  <si>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</si>
  <si>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</si>
  <si>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</si>
  <si>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</si>
  <si>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</si>
  <si>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</si>
  <si>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</si>
  <si>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</si>
  <si>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</si>
  <si>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</si>
  <si>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</si>
  <si>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</si>
  <si>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</si>
  <si>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</si>
  <si>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</si>
  <si>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</si>
  <si>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</si>
  <si>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</si>
  <si>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</si>
  <si>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</si>
  <si>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</si>
  <si>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</si>
  <si>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</si>
  <si>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</si>
  <si>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</si>
  <si>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</si>
  <si>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</si>
  <si>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</si>
  <si>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</si>
  <si>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</si>
  <si>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</si>
  <si>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</si>
  <si>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</si>
  <si>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</si>
  <si>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</si>
  <si>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</si>
  <si>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</si>
  <si>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</si>
  <si>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</si>
  <si>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</si>
  <si>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</si>
  <si>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</si>
  <si>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</si>
  <si>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</si>
  <si>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</si>
  <si>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</si>
  <si>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</si>
  <si>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</si>
  <si>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</si>
  <si>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</si>
  <si>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</si>
  <si>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</si>
  <si>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</si>
  <si>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</si>
  <si>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</si>
  <si>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</si>
  <si>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</si>
  <si>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</si>
  <si>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</si>
  <si>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</si>
  <si>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</si>
  <si>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</si>
  <si>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</si>
  <si>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</si>
  <si>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</si>
  <si>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</si>
  <si>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</si>
  <si>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</si>
  <si>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</si>
  <si>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</si>
  <si>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</si>
  <si>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</si>
  <si>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</si>
  <si>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</si>
  <si>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</si>
  <si>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</si>
  <si>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</si>
  <si>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</si>
  <si>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</si>
  <si>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</si>
  <si>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</si>
  <si>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</si>
  <si>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</si>
  <si>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</si>
  <si>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</si>
  <si>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</si>
  <si>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</si>
  <si>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</si>
  <si>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</si>
  <si>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</si>
  <si>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</si>
  <si>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</si>
  <si>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</si>
  <si>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</si>
  <si>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</si>
  <si>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</si>
  <si>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</si>
  <si>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</si>
  <si>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</si>
  <si>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</si>
  <si>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</si>
  <si>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</si>
  <si>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</si>
  <si>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</si>
  <si>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</si>
  <si>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</si>
  <si>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</si>
  <si>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</si>
  <si>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</si>
  <si>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</si>
  <si>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</si>
  <si>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</si>
  <si>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</si>
  <si>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</si>
  <si>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</si>
  <si>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</si>
  <si>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</si>
  <si>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</si>
  <si>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</si>
  <si>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</si>
  <si>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</si>
  <si>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</si>
  <si>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</si>
  <si>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</si>
  <si>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</si>
  <si>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</si>
  <si>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</si>
  <si>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</si>
  <si>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</si>
  <si>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</si>
  <si>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</si>
  <si>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</si>
  <si>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</si>
  <si>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</si>
  <si>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</si>
  <si>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</si>
  <si>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</si>
  <si>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</si>
  <si>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</si>
  <si>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</si>
  <si>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</si>
  <si>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</si>
  <si>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</si>
  <si>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</si>
  <si>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</si>
  <si>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</si>
  <si>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</si>
  <si>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</si>
  <si>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</si>
  <si>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</si>
  <si>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</si>
  <si>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</si>
  <si>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</si>
  <si>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</si>
  <si>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</si>
  <si>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</si>
  <si>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</si>
  <si>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</si>
  <si>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</si>
  <si>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</si>
  <si>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</si>
  <si>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</si>
  <si>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</si>
  <si>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</si>
  <si>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</si>
  <si>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</si>
  <si>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</si>
  <si>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</si>
  <si>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</si>
  <si>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</si>
  <si>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</si>
  <si>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</si>
  <si>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</si>
  <si>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</si>
  <si>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</si>
  <si>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</si>
  <si>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</si>
  <si>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</si>
  <si>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</si>
  <si>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</si>
  <si>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</si>
  <si>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</si>
  <si>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</si>
  <si>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</si>
  <si>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</si>
  <si>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</si>
  <si>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</si>
  <si>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</si>
  <si>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</si>
  <si>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</si>
  <si>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</si>
  <si>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</si>
  <si>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</si>
  <si>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</si>
  <si>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</si>
  <si>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</si>
  <si>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</si>
  <si>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</si>
  <si>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</si>
  <si>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</si>
  <si>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</si>
  <si>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</si>
  <si>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</si>
  <si>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</si>
  <si>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</si>
  <si>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</si>
  <si>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</si>
  <si>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</si>
  <si>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</si>
  <si>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</si>
  <si>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</si>
  <si>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</si>
  <si>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</si>
  <si>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</si>
  <si>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</si>
  <si>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</si>
  <si>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</si>
  <si>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</si>
  <si>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</si>
  <si>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</si>
  <si>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</si>
  <si>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</si>
  <si>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</si>
  <si>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</si>
  <si>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</si>
  <si>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</si>
  <si>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</si>
  <si>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</si>
  <si>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</si>
  <si>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</si>
  <si>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</si>
  <si>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</si>
  <si>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</si>
  <si>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</si>
  <si>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</si>
  <si>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</si>
  <si>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</si>
  <si>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</si>
  <si>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</si>
  <si>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</si>
  <si>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</si>
  <si>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</si>
  <si>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</si>
  <si>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</si>
  <si>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</si>
  <si>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</si>
  <si>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</si>
  <si>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</si>
  <si>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</si>
  <si>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</si>
  <si>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</si>
  <si>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</si>
  <si>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</si>
  <si>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</si>
  <si>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</si>
  <si>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</si>
  <si>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</si>
  <si>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</si>
  <si>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</si>
  <si>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</si>
  <si>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</si>
  <si>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</si>
  <si>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</si>
  <si>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</si>
  <si>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</si>
  <si>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</si>
  <si>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</si>
  <si>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</si>
  <si>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</si>
  <si>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</si>
  <si>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</si>
  <si>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</si>
  <si>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</si>
  <si>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</si>
  <si>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</si>
  <si>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</si>
  <si>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</si>
  <si>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</si>
  <si>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</si>
  <si>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</si>
  <si>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</si>
  <si>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</si>
  <si>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</si>
  <si>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</si>
  <si>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</si>
  <si>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</si>
  <si>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</si>
  <si>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</si>
  <si>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</si>
  <si>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</si>
  <si>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</si>
  <si>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</si>
  <si>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</si>
  <si>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</si>
  <si>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</si>
  <si>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</si>
  <si>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</si>
  <si>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</si>
  <si>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</si>
  <si>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</si>
  <si>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</si>
  <si>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</si>
  <si>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</si>
  <si>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</si>
  <si>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</si>
  <si>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</si>
  <si>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</si>
  <si>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</si>
  <si>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</si>
  <si>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</si>
  <si>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</si>
  <si>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</si>
  <si>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</si>
  <si>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</si>
  <si>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</si>
  <si>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</si>
  <si>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</si>
  <si>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</si>
  <si>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</si>
  <si>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</si>
  <si>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</si>
  <si>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</si>
  <si>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</si>
  <si>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</si>
  <si>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</si>
  <si>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</si>
  <si>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</si>
  <si>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</si>
  <si>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</si>
  <si>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</si>
  <si>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</si>
  <si>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</si>
  <si>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</si>
  <si>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</si>
  <si>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</si>
  <si>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</si>
  <si>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</si>
  <si>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</si>
  <si>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</si>
  <si>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</si>
  <si>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</si>
  <si>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</si>
  <si>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</si>
  <si>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</si>
  <si>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</si>
  <si>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</si>
  <si>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</si>
  <si>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</si>
  <si>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</si>
  <si>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</si>
  <si>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</si>
  <si>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</si>
  <si>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</si>
  <si>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</si>
  <si>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</si>
  <si>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</si>
  <si>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</si>
  <si>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</si>
  <si>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</si>
  <si>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</si>
  <si>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</si>
  <si>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</si>
  <si>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</si>
  <si>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</si>
  <si>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</si>
  <si>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</si>
  <si>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</si>
  <si>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</si>
  <si>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</si>
  <si>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</si>
  <si>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</si>
  <si>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</si>
  <si>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</si>
  <si>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</si>
  <si>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</si>
  <si>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</si>
  <si>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</si>
  <si>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</si>
  <si>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</si>
  <si>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</si>
  <si>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</si>
  <si>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</si>
  <si>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</si>
  <si>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</si>
  <si>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</si>
  <si>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</si>
  <si>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</si>
  <si>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</si>
  <si>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</si>
  <si>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</si>
  <si>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</si>
  <si>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</si>
  <si>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</si>
  <si>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</si>
  <si>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</si>
  <si>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</si>
  <si>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</si>
  <si>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</si>
  <si>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</si>
  <si>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</si>
  <si>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</si>
  <si>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</si>
  <si>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</si>
  <si>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</si>
  <si>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</si>
  <si>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</si>
  <si>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</si>
  <si>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</si>
  <si>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</si>
  <si>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</si>
  <si>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</si>
  <si>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</si>
  <si>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</si>
  <si>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</si>
  <si>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</si>
  <si>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</si>
  <si>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</si>
  <si>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</si>
  <si>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</si>
  <si>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</si>
  <si>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</si>
  <si>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</si>
  <si>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</si>
  <si>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</si>
  <si>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</si>
  <si>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</si>
  <si>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</si>
  <si>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</si>
  <si>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</si>
  <si>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</si>
  <si>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</si>
  <si>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</si>
  <si>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</si>
  <si>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</si>
  <si>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</si>
  <si>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</si>
  <si>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</si>
  <si>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</si>
  <si>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</si>
  <si>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</si>
  <si>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</si>
  <si>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</si>
  <si>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</si>
  <si>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</si>
  <si>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</si>
  <si>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</si>
  <si>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</si>
  <si>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</si>
  <si>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</si>
  <si>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</si>
  <si>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</si>
  <si>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</si>
  <si>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</si>
  <si>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</si>
  <si>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</si>
  <si>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</si>
  <si>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</si>
  <si>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</si>
  <si>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</si>
  <si>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</si>
  <si>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</si>
  <si>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</si>
  <si>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</si>
  <si>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</si>
  <si>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</si>
  <si>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</si>
  <si>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</si>
  <si>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</si>
  <si>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</si>
  <si>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</si>
  <si>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</si>
  <si>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</si>
  <si>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</si>
  <si>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</si>
  <si>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</si>
  <si>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</si>
  <si>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</si>
  <si>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</si>
  <si>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</si>
  <si>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</si>
  <si>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</si>
  <si>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</si>
  <si>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</si>
  <si>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</si>
  <si>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</si>
  <si>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</si>
  <si>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</si>
  <si>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</si>
  <si>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</si>
  <si>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</si>
  <si>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</si>
  <si>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</si>
  <si>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</si>
  <si>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</si>
  <si>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</si>
  <si>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</si>
  <si>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</si>
  <si>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</si>
  <si>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</si>
  <si>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</si>
  <si>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</si>
  <si>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</si>
  <si>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</si>
  <si>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</si>
  <si>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</si>
  <si>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</si>
  <si>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</si>
  <si>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</si>
  <si>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</si>
  <si>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</si>
  <si>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</si>
  <si>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</si>
  <si>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</si>
  <si>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</si>
  <si>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</si>
  <si>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</si>
  <si>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</si>
  <si>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</si>
  <si>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</si>
  <si>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</si>
  <si>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</si>
  <si>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</si>
  <si>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</si>
  <si>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</si>
  <si>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</si>
  <si>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</si>
  <si>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</si>
  <si>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</si>
  <si>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</si>
  <si>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</si>
  <si>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</si>
  <si>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</si>
  <si>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</si>
  <si>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</si>
  <si>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</si>
  <si>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</si>
  <si>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</si>
  <si>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</si>
  <si>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</si>
  <si>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</si>
  <si>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</si>
  <si>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</si>
  <si>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</si>
  <si>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</si>
  <si>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</si>
  <si>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</si>
  <si>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</si>
  <si>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</si>
  <si>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</si>
  <si>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</si>
  <si>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</si>
  <si>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</si>
  <si>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</si>
  <si>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</si>
  <si>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</si>
  <si>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</si>
  <si>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</si>
  <si>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</si>
  <si>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</si>
  <si>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</si>
  <si>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</si>
  <si>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</si>
  <si>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</si>
  <si>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</si>
  <si>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</si>
  <si>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</si>
  <si>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</si>
  <si>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</si>
  <si>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</si>
  <si>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</si>
  <si>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</si>
  <si>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</si>
  <si>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</si>
  <si>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</si>
  <si>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</si>
  <si>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</si>
  <si>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</si>
  <si>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</si>
  <si>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</si>
  <si>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</si>
  <si>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</si>
  <si>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</si>
  <si>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</si>
  <si>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</si>
  <si>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</si>
  <si>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</si>
  <si>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</si>
  <si>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</si>
  <si>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</si>
  <si>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</si>
  <si>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</si>
  <si>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</si>
  <si>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</si>
  <si>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</si>
  <si>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</si>
  <si>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</si>
  <si>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</si>
  <si>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</si>
  <si>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</si>
  <si>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</si>
  <si>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</si>
  <si>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</si>
  <si>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</si>
  <si>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</si>
  <si>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</si>
  <si>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</si>
  <si>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</si>
  <si>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</si>
  <si>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</si>
  <si>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</si>
  <si>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</si>
  <si>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</si>
  <si>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</si>
  <si>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</si>
  <si>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</si>
  <si>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</si>
  <si>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</si>
  <si>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</si>
  <si>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</si>
  <si>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</si>
  <si>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</si>
  <si>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</si>
  <si>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</si>
  <si>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</si>
  <si>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</si>
  <si>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</si>
  <si>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</si>
  <si>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</si>
  <si>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</si>
  <si>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</si>
  <si>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</si>
  <si>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</si>
  <si>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</si>
  <si>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</si>
  <si>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</si>
  <si>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</si>
  <si>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</si>
  <si>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</si>
  <si>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</si>
  <si>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</si>
  <si>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</si>
  <si>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</si>
  <si>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</si>
  <si>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</si>
  <si>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</si>
  <si>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</si>
  <si>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</si>
  <si>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</si>
  <si>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</si>
  <si>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</si>
  <si>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</si>
  <si>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</si>
  <si>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</si>
  <si>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</si>
  <si>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</si>
  <si>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</si>
  <si>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</si>
  <si>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</si>
  <si>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</si>
  <si>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</si>
  <si>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</si>
  <si>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</si>
  <si>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</si>
  <si>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</si>
  <si>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</si>
  <si>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</si>
  <si>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</si>
  <si>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</si>
  <si>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</si>
  <si>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</si>
  <si>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</si>
  <si>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</si>
  <si>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</si>
  <si>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</si>
  <si>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</si>
  <si>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</si>
  <si>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</si>
  <si>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</si>
  <si>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</si>
  <si>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</si>
  <si>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</si>
  <si>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</si>
  <si>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</si>
  <si>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</si>
  <si>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</si>
  <si>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</si>
  <si>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</si>
  <si>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</si>
  <si>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</si>
  <si>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</si>
  <si>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</si>
  <si>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</si>
  <si>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</si>
  <si>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</si>
  <si>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</si>
  <si>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</si>
  <si>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</si>
  <si>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</si>
  <si>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</si>
  <si>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</si>
  <si>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</si>
  <si>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</si>
  <si>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</si>
  <si>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</si>
  <si>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</si>
  <si>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</si>
  <si>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</si>
  <si>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</si>
  <si>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</si>
  <si>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</si>
  <si>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</si>
  <si>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</si>
  <si>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</si>
  <si>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</si>
  <si>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</si>
  <si>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</si>
  <si>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</si>
  <si>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</si>
  <si>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</si>
  <si>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</si>
  <si>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</si>
  <si>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</si>
  <si>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</si>
  <si>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</si>
  <si>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</si>
  <si>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</si>
  <si>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</si>
  <si>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</si>
  <si>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</si>
  <si>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</si>
  <si>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</si>
  <si>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</si>
  <si>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</si>
  <si>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</si>
  <si>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</si>
  <si>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</si>
  <si>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</si>
  <si>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</si>
  <si>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</si>
  <si>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</si>
  <si>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</si>
  <si>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</si>
  <si>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</si>
  <si>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</si>
  <si>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</si>
  <si>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</si>
  <si>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</si>
  <si>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</si>
  <si>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</si>
  <si>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</si>
  <si>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</si>
  <si>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</si>
  <si>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</si>
  <si>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</si>
  <si>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</si>
  <si>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</si>
  <si>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</si>
  <si>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</si>
  <si>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</si>
  <si>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</si>
  <si>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</si>
  <si>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</si>
  <si>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</si>
  <si>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</si>
  <si>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</si>
  <si>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</si>
  <si>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</si>
  <si>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</si>
  <si>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</si>
  <si>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</si>
  <si>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</si>
  <si>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</si>
  <si>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</si>
  <si>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</si>
  <si>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</si>
  <si>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</si>
  <si>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</si>
  <si>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</si>
  <si>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</si>
  <si>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</si>
  <si>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</si>
  <si>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</si>
  <si>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</si>
  <si>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</si>
  <si>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</si>
  <si>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</si>
  <si>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</si>
  <si>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</si>
  <si>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</si>
  <si>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</si>
  <si>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</si>
  <si>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</si>
  <si>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</si>
  <si>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</si>
  <si>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</si>
  <si>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</si>
  <si>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</si>
  <si>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</si>
  <si>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</si>
  <si>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</si>
  <si>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</si>
  <si>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</si>
  <si>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</si>
  <si>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</si>
  <si>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</si>
  <si>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</si>
  <si>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</si>
  <si>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</si>
  <si>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</si>
  <si>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</si>
  <si>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</si>
  <si>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</si>
  <si>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</si>
  <si>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</si>
  <si>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</si>
  <si>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</si>
  <si>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</si>
  <si>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</si>
  <si>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</si>
  <si>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</si>
  <si>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</si>
  <si>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</si>
  <si>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</si>
  <si>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</si>
  <si>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</si>
  <si>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</si>
  <si>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</si>
  <si>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</si>
  <si>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</si>
  <si>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</si>
  <si>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</si>
  <si>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</si>
  <si>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</si>
  <si>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</si>
  <si>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</si>
  <si>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</si>
  <si>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</si>
  <si>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</si>
  <si>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</si>
  <si>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</si>
  <si>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</si>
  <si>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</si>
  <si>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</si>
  <si>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</si>
  <si>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</si>
  <si>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</si>
  <si>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</si>
  <si>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</si>
  <si>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</si>
  <si>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</si>
  <si>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</si>
  <si>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</si>
  <si>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</si>
  <si>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</si>
  <si>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</si>
  <si>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</si>
  <si>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</si>
  <si>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</si>
  <si>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</si>
  <si>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</si>
  <si>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</si>
  <si>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</si>
  <si>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</si>
  <si>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</si>
  <si>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</si>
  <si>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</si>
  <si>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</si>
  <si>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</si>
  <si>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</si>
  <si>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</si>
  <si>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</si>
  <si>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</si>
  <si>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</si>
  <si>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</si>
  <si>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</si>
  <si>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</si>
  <si>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</si>
  <si>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</si>
  <si>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</si>
  <si>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</si>
  <si>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</si>
  <si>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</si>
  <si>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</si>
  <si>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</si>
  <si>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</si>
  <si>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</si>
  <si>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</si>
  <si>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</si>
  <si>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</si>
  <si>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</si>
  <si>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</si>
  <si>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</si>
  <si>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</si>
  <si>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</si>
  <si>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</si>
  <si>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</si>
  <si>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</si>
  <si>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</si>
  <si>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</si>
  <si>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</si>
  <si>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</si>
  <si>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</si>
  <si>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</si>
  <si>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</si>
  <si>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</si>
  <si>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</si>
  <si>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</si>
  <si>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</si>
  <si>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</si>
  <si>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</si>
  <si>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</si>
  <si>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</si>
  <si>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</si>
  <si>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</si>
  <si>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</si>
  <si>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</si>
  <si>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</si>
  <si>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</si>
  <si>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</si>
  <si>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</si>
  <si>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</si>
  <si>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</si>
  <si>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</si>
  <si>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</si>
  <si>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</si>
  <si>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</si>
  <si>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</si>
  <si>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</si>
  <si>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</si>
  <si>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</si>
  <si>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</si>
  <si>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</si>
  <si>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</si>
  <si>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</si>
  <si>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</si>
  <si>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</si>
  <si>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</si>
  <si>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</si>
  <si>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</si>
  <si>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</si>
  <si>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</si>
  <si>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</si>
  <si>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</si>
  <si>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</si>
  <si>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</si>
  <si>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</si>
  <si>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</si>
  <si>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</si>
  <si>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</si>
  <si>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</si>
  <si>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</si>
  <si>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</si>
  <si>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</si>
  <si>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</si>
  <si>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</si>
  <si>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</si>
  <si>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</si>
  <si>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</si>
  <si>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</si>
  <si>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</si>
  <si>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</si>
  <si>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</si>
  <si>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</si>
  <si>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</si>
  <si>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</si>
  <si>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</si>
  <si>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</si>
  <si>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</si>
  <si>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</si>
  <si>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</si>
  <si>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</si>
  <si>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</si>
  <si>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</si>
  <si>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</si>
  <si>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</si>
  <si>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</si>
  <si>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</si>
  <si>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</si>
  <si>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</si>
  <si>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</si>
  <si>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</si>
  <si>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</si>
  <si>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</si>
  <si>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</si>
  <si>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</si>
  <si>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</si>
  <si>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</si>
  <si>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</si>
  <si>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</si>
  <si>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</si>
  <si>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</si>
  <si>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</si>
  <si>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</si>
  <si>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</si>
  <si>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</si>
  <si>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</si>
  <si>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</si>
  <si>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</si>
  <si>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</si>
  <si>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</si>
  <si>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</si>
  <si>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</si>
  <si>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</si>
  <si>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</si>
  <si>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</si>
  <si>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</si>
  <si>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</si>
  <si>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</si>
  <si>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</si>
  <si>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</si>
  <si>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</si>
  <si>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</si>
  <si>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</si>
  <si>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</si>
  <si>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</si>
  <si>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</si>
  <si>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</si>
  <si>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</si>
  <si>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</si>
  <si>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</si>
  <si>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</si>
  <si>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</si>
  <si>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</si>
  <si>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</si>
  <si>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</si>
  <si>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</si>
  <si>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</si>
  <si>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</si>
  <si>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</si>
  <si>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</si>
  <si>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</si>
  <si>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</si>
  <si>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</si>
  <si>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</si>
  <si>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</si>
  <si>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</si>
  <si>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</si>
  <si>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</si>
  <si>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</si>
  <si>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</si>
  <si>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</si>
  <si>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</si>
  <si>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</si>
  <si>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</si>
  <si>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</si>
  <si>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</si>
  <si>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</si>
  <si>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</si>
  <si>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</si>
  <si>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</si>
  <si>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</si>
  <si>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</si>
  <si>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</si>
  <si>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</si>
  <si>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</si>
  <si>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</si>
  <si>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</si>
  <si>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</si>
  <si>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</si>
  <si>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</si>
  <si>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</si>
  <si>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</si>
  <si>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</si>
  <si>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</si>
  <si>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</si>
  <si>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</si>
  <si>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</si>
  <si>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</si>
  <si>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</si>
  <si>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</si>
  <si>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</si>
  <si>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</si>
  <si>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</si>
  <si>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</si>
  <si>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</si>
  <si>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</si>
  <si>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</si>
  <si>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</si>
  <si>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</si>
  <si>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</si>
  <si>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</si>
  <si>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</si>
  <si>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</si>
  <si>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</si>
  <si>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</si>
  <si>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</si>
  <si>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</si>
  <si>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</si>
  <si>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</si>
  <si>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</si>
  <si>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</si>
  <si>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</si>
  <si>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</si>
  <si>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</si>
  <si>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</si>
  <si>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</si>
  <si>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</si>
  <si>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</si>
  <si>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</si>
  <si>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</si>
  <si>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</si>
  <si>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</si>
  <si>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</si>
  <si>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</si>
  <si>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</si>
  <si>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</si>
  <si>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</si>
  <si>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</si>
  <si>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</si>
  <si>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</si>
  <si>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</si>
  <si>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</si>
  <si>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</si>
  <si>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</si>
  <si>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</si>
  <si>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</si>
  <si>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</si>
  <si>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</si>
  <si>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</si>
  <si>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</si>
  <si>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</si>
  <si>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</si>
  <si>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</si>
  <si>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</si>
  <si>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</si>
  <si>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</si>
  <si>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</si>
  <si>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</si>
  <si>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</si>
  <si>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</si>
  <si>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</si>
  <si>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</si>
  <si>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</si>
  <si>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</si>
  <si>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</si>
  <si>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</si>
  <si>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</si>
  <si>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</si>
  <si>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</si>
  <si>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</si>
  <si>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</si>
  <si>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</si>
  <si>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</si>
  <si>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</si>
  <si>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</si>
  <si>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</si>
  <si>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</si>
  <si>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</si>
  <si>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</si>
  <si>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</si>
  <si>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</si>
  <si>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</si>
  <si>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</si>
  <si>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</si>
  <si>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</si>
  <si>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</si>
  <si>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</si>
  <si>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</si>
  <si>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</si>
  <si>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</si>
  <si>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</si>
  <si>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</si>
  <si>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</si>
  <si>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</si>
  <si>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</si>
  <si>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</si>
  <si>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</si>
  <si>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</si>
  <si>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</si>
  <si>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</si>
  <si>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</si>
  <si>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</si>
  <si>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</si>
  <si>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</si>
  <si>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</si>
  <si>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</si>
  <si>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</si>
  <si>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</si>
  <si>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</si>
  <si>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</si>
  <si>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</si>
  <si>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</si>
  <si>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</si>
  <si>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</si>
  <si>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</si>
  <si>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</si>
  <si>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</si>
  <si>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</si>
  <si>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</si>
  <si>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</si>
  <si>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</si>
  <si>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</si>
  <si>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</si>
  <si>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</si>
  <si>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</si>
  <si>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</si>
  <si>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</si>
  <si>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</si>
  <si>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</si>
  <si>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</si>
  <si>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</si>
  <si>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</si>
  <si>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</si>
  <si>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</si>
  <si>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</si>
  <si>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</si>
  <si>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</si>
  <si>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</si>
  <si>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</si>
  <si>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</si>
  <si>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</si>
  <si>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</si>
  <si>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</si>
  <si>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</si>
  <si>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</si>
  <si>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</si>
  <si>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</si>
  <si>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</si>
  <si>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</si>
  <si>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</si>
  <si>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</si>
  <si>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</si>
  <si>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</si>
  <si>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</si>
  <si>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</si>
  <si>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</si>
  <si>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</si>
  <si>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</si>
  <si>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</si>
  <si>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</si>
  <si>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</si>
  <si>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</si>
  <si>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</si>
  <si>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</si>
  <si>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</si>
  <si>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</si>
  <si>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</si>
  <si>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</si>
  <si>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</si>
  <si>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</si>
  <si>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</si>
  <si>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</si>
  <si>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</si>
  <si>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</si>
  <si>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</si>
  <si>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</si>
  <si>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</si>
  <si>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</si>
  <si>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</si>
  <si>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</si>
  <si>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</si>
  <si>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</si>
  <si>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</si>
  <si>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</si>
  <si>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</si>
  <si>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</si>
  <si>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</si>
  <si>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</si>
  <si>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</si>
  <si>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</si>
  <si>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</si>
  <si>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</si>
  <si>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</si>
  <si>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</si>
  <si>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</si>
  <si>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</si>
  <si>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</si>
  <si>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</si>
  <si>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</si>
  <si>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</si>
  <si>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</si>
  <si>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</si>
  <si>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</si>
  <si>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</si>
  <si>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</si>
  <si>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</si>
  <si>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</si>
  <si>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</si>
  <si>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</si>
  <si>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</si>
  <si>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</si>
  <si>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</si>
  <si>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</si>
  <si>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</si>
  <si>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</si>
  <si>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</si>
  <si>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</si>
  <si>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</si>
  <si>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</si>
  <si>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</si>
  <si>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</si>
  <si>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</si>
  <si>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</si>
  <si>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</si>
  <si>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</si>
  <si>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</si>
  <si>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</si>
  <si>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</si>
  <si>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</si>
  <si>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</si>
  <si>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</si>
  <si>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</si>
  <si>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</si>
  <si>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</si>
  <si>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</si>
  <si>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</si>
  <si>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</si>
  <si>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</si>
  <si>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</si>
  <si>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</si>
  <si>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</si>
  <si>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</si>
  <si>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</si>
  <si>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</si>
  <si>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</si>
  <si>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</si>
  <si>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</si>
  <si>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</si>
  <si>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</si>
  <si>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</si>
  <si>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</si>
  <si>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</si>
  <si>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</si>
  <si>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</si>
  <si>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</si>
  <si>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</si>
  <si>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</si>
  <si>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</si>
  <si>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</si>
  <si>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</si>
  <si>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</si>
  <si>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</si>
  <si>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</si>
  <si>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</si>
  <si>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</si>
  <si>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</si>
  <si>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</si>
  <si>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</si>
  <si>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</si>
  <si>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</si>
  <si>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</si>
  <si>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</si>
  <si>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</si>
  <si>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</si>
  <si>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</si>
  <si>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</si>
  <si>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</si>
  <si>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</si>
  <si>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</si>
  <si>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</si>
  <si>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</si>
  <si>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</si>
  <si>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</si>
  <si>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</si>
  <si>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</si>
  <si>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</si>
  <si>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</si>
  <si>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</si>
  <si>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</si>
  <si>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</si>
  <si>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</si>
  <si>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</si>
  <si>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</si>
  <si>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</si>
  <si>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</si>
  <si>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</si>
  <si>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</si>
  <si>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</si>
  <si>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</si>
  <si>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</si>
  <si>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</si>
  <si>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</si>
  <si>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</si>
  <si>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</si>
  <si>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</si>
  <si>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</si>
  <si>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</si>
  <si>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</si>
  <si>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</si>
  <si>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</si>
  <si>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</si>
  <si>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</si>
  <si>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</si>
  <si>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</si>
  <si>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</si>
  <si>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</si>
  <si>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</si>
  <si>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</si>
  <si>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</si>
  <si>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</si>
  <si>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</si>
  <si>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</si>
  <si>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</si>
  <si>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</si>
  <si>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</si>
  <si>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</si>
  <si>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</si>
  <si>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</si>
  <si>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</si>
  <si>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</si>
  <si>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</si>
  <si>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</si>
  <si>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</si>
  <si>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</si>
  <si>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</si>
  <si>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</si>
  <si>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</si>
  <si>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</si>
  <si>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</si>
  <si>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</si>
  <si>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</si>
  <si>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</si>
  <si>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</si>
  <si>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</si>
  <si>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</si>
  <si>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</si>
  <si>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</si>
  <si>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</si>
  <si>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</si>
  <si>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</si>
  <si>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</si>
  <si>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</si>
  <si>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</si>
  <si>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</si>
  <si>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</si>
  <si>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</si>
  <si>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</si>
  <si>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</si>
  <si>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</si>
  <si>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</si>
  <si>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</si>
  <si>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</si>
  <si>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</si>
  <si>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</si>
  <si>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</si>
  <si>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</si>
  <si>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</si>
  <si>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</si>
  <si>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</si>
  <si>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</si>
  <si>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</si>
  <si>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</si>
  <si>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</si>
  <si>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</si>
  <si>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</si>
  <si>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</si>
  <si>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</si>
  <si>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</si>
  <si>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</si>
  <si>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</si>
  <si>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</si>
  <si>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</si>
  <si>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</si>
  <si>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</si>
  <si>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</si>
  <si>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</si>
  <si>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</si>
  <si>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</si>
  <si>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</si>
  <si>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</si>
  <si>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</si>
  <si>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</si>
  <si>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</si>
  <si>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</si>
  <si>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</si>
  <si>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</si>
  <si>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</si>
  <si>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</si>
  <si>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</si>
  <si>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</si>
  <si>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</si>
  <si>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</si>
  <si>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</si>
  <si>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</si>
  <si>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</si>
  <si>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</si>
  <si>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</si>
  <si>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</si>
  <si>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</si>
  <si>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</si>
  <si>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</si>
  <si>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</si>
  <si>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</si>
  <si>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</si>
  <si>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</si>
  <si>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</si>
  <si>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</si>
  <si>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</si>
  <si>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</si>
  <si>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</si>
  <si>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</si>
  <si>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</si>
  <si>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</si>
  <si>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</si>
  <si>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</si>
  <si>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</si>
  <si>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</si>
  <si>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</si>
  <si>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</si>
  <si>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</si>
  <si>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</si>
  <si>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</si>
  <si>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</si>
  <si>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</si>
  <si>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</si>
  <si>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</si>
  <si>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</si>
  <si>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</si>
  <si>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</si>
  <si>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</si>
  <si>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</si>
  <si>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</si>
  <si>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</si>
  <si>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</si>
  <si>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</si>
  <si>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</si>
  <si>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</si>
  <si>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</si>
  <si>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</si>
  <si>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</si>
  <si>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</si>
  <si>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</si>
  <si>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</si>
  <si>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</si>
  <si>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</si>
  <si>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</si>
  <si>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</si>
  <si>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</si>
  <si>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</si>
  <si>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</si>
  <si>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</si>
  <si>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</si>
  <si>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</si>
  <si>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</si>
  <si>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</si>
  <si>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</si>
  <si>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</si>
  <si>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</si>
  <si>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</si>
  <si>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</si>
  <si>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</si>
  <si>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</si>
  <si>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</si>
  <si>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</si>
  <si>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</si>
  <si>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</si>
  <si>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</si>
  <si>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</si>
  <si>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</si>
  <si>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</si>
  <si>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</si>
  <si>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</si>
  <si>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</si>
  <si>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</si>
  <si>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</si>
  <si>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</si>
  <si>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</si>
  <si>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</si>
  <si>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</si>
  <si>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</si>
  <si>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</si>
  <si>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</si>
  <si>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</si>
  <si>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</si>
  <si>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</si>
  <si>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</si>
  <si>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</si>
  <si>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</si>
  <si>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</si>
  <si>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</si>
  <si>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</si>
  <si>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</si>
  <si>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</si>
  <si>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</si>
  <si>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</si>
  <si>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</si>
  <si>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</si>
  <si>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</si>
  <si>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</si>
  <si>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</si>
  <si>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</si>
  <si>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</si>
  <si>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</si>
  <si>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</si>
  <si>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</si>
  <si>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</si>
  <si>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</si>
  <si>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</si>
  <si>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</si>
  <si>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</si>
  <si>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</si>
  <si>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</si>
  <si>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</si>
  <si>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</si>
  <si>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</si>
  <si>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</si>
  <si>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</si>
  <si>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</si>
  <si>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</si>
  <si>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</si>
  <si>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</si>
  <si>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</si>
  <si>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</si>
  <si>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</si>
  <si>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</si>
  <si>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</si>
  <si>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</si>
  <si>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</si>
  <si>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</si>
  <si>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</si>
  <si>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</si>
  <si>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</si>
  <si>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</si>
  <si>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</si>
  <si>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</si>
  <si>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</si>
  <si>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</si>
  <si>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</si>
  <si>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</si>
  <si>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</si>
  <si>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</si>
  <si>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</si>
  <si>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</si>
  <si>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</si>
  <si>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</si>
  <si>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</si>
  <si>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</si>
  <si>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</si>
  <si>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</si>
  <si>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</si>
  <si>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</si>
  <si>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</si>
  <si>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</si>
  <si>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</si>
  <si>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</si>
  <si>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</si>
  <si>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</si>
  <si>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</si>
  <si>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</si>
  <si>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</si>
  <si>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</si>
  <si>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</si>
  <si>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</si>
  <si>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</si>
  <si>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</si>
  <si>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</si>
  <si>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</si>
  <si>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</si>
  <si>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</si>
  <si>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</si>
  <si>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</si>
  <si>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</si>
  <si>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</si>
  <si>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</si>
  <si>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</si>
  <si>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</si>
  <si>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</si>
  <si>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</si>
  <si>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</si>
  <si>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</si>
  <si>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</si>
  <si>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</si>
  <si>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</si>
  <si>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</si>
  <si>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</si>
  <si>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</si>
  <si>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</si>
  <si>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</si>
  <si>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</si>
  <si>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</si>
  <si>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</si>
  <si>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</si>
  <si>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</si>
  <si>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</si>
  <si>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</si>
  <si>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</si>
  <si>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</si>
  <si>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</si>
  <si>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</si>
  <si>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</si>
  <si>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</si>
  <si>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</si>
  <si>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</si>
  <si>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</si>
  <si>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</si>
  <si>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</si>
  <si>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</si>
  <si>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</si>
  <si>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</si>
  <si>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</si>
  <si>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</si>
  <si>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</si>
  <si>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</si>
  <si>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</si>
  <si>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</si>
  <si>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</si>
  <si>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</si>
  <si>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</si>
  <si>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</si>
  <si>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</si>
  <si>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</si>
  <si>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</si>
  <si>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</si>
  <si>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</si>
  <si>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</si>
  <si>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</si>
  <si>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</si>
  <si>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</si>
  <si>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</si>
  <si>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</si>
  <si>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</si>
  <si>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</si>
  <si>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</si>
  <si>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</si>
  <si>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</si>
  <si>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</si>
  <si>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</si>
  <si>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</si>
  <si>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</si>
  <si>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</si>
  <si>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</si>
  <si>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</si>
  <si>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</si>
  <si>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</si>
  <si>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</si>
  <si>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</si>
  <si>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</si>
  <si>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</si>
  <si>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</si>
  <si>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</si>
  <si>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</si>
  <si>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</si>
  <si>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</si>
  <si>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</si>
  <si>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</si>
  <si>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</si>
  <si>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</si>
  <si>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</si>
  <si>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</si>
  <si>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</si>
  <si>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</si>
  <si>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</si>
  <si>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</si>
  <si>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</si>
  <si>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</si>
  <si>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</si>
  <si>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</si>
  <si>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</si>
  <si>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</si>
  <si>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</si>
  <si>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</si>
  <si>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</si>
  <si>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</si>
  <si>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</si>
  <si>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</si>
  <si>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</si>
  <si>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</si>
  <si>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</si>
  <si>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</si>
  <si>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</si>
  <si>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</si>
  <si>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</si>
  <si>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</si>
  <si>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</si>
  <si>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</si>
  <si>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</si>
  <si>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</si>
  <si>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</si>
  <si>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</si>
  <si>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</si>
  <si>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</si>
  <si>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</si>
  <si>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</si>
  <si>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</si>
  <si>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</si>
  <si>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</si>
  <si>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</si>
  <si>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</si>
  <si>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</si>
  <si>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</si>
  <si>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</si>
  <si>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</si>
  <si>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</si>
  <si>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</si>
  <si>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</si>
  <si>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</si>
  <si>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</si>
  <si>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</si>
  <si>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</si>
  <si>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</si>
  <si>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</si>
  <si>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</si>
  <si>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</si>
  <si>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</si>
  <si>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</si>
  <si>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</si>
  <si>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</si>
  <si>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</si>
  <si>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</si>
  <si>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</si>
  <si>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</si>
  <si>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</si>
  <si>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</si>
  <si>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</si>
  <si>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</si>
  <si>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</si>
  <si>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</si>
  <si>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</si>
  <si>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</si>
  <si>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</si>
  <si>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</si>
  <si>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</si>
  <si>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</si>
  <si>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</si>
  <si>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</si>
  <si>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</si>
  <si>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</si>
  <si>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</si>
  <si>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</si>
  <si>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</si>
  <si>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</si>
  <si>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</si>
  <si>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</si>
  <si>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</si>
  <si>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</si>
  <si>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</si>
  <si>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</si>
  <si>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</si>
  <si>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</si>
  <si>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</si>
  <si>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</si>
  <si>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</si>
  <si>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</si>
  <si>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</si>
  <si>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</si>
  <si>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</si>
  <si>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</si>
  <si>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</si>
  <si>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</si>
  <si>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</si>
  <si>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</si>
  <si>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</si>
  <si>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</si>
  <si>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</si>
  <si>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</si>
  <si>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</si>
  <si>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</si>
  <si>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</si>
  <si>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</si>
  <si>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</si>
  <si>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</si>
  <si>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</si>
  <si>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</si>
  <si>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</si>
  <si>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</si>
  <si>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</si>
  <si>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</si>
  <si>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</si>
  <si>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</si>
  <si>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</si>
  <si>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</si>
  <si>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</si>
  <si>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</si>
  <si>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</si>
  <si>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</si>
  <si>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</si>
  <si>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</si>
  <si>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</si>
  <si>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</si>
  <si>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</si>
  <si>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</si>
  <si>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</si>
  <si>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</si>
  <si>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</si>
  <si>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</si>
  <si>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</si>
  <si>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</si>
  <si>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</si>
  <si>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</si>
  <si>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</si>
  <si>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</si>
  <si>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</si>
  <si>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</si>
  <si>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</si>
  <si>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</si>
  <si>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</si>
  <si>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</si>
  <si>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</si>
  <si>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</si>
  <si>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</si>
  <si>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</si>
  <si>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</si>
  <si>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</si>
  <si>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</si>
  <si>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</si>
  <si>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</si>
  <si>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</si>
  <si>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</si>
  <si>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</si>
  <si>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</si>
  <si>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</si>
  <si>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</si>
  <si>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</si>
  <si>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</si>
  <si>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</si>
  <si>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</si>
  <si>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</si>
  <si>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</si>
  <si>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</si>
  <si>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</si>
  <si>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</si>
  <si>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</si>
  <si>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</si>
  <si>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</si>
  <si>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</si>
  <si>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</si>
  <si>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</si>
  <si>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</si>
  <si>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</si>
  <si>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</si>
  <si>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</si>
  <si>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</si>
  <si>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</si>
  <si>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</si>
  <si>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</si>
  <si>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</si>
  <si>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</si>
  <si>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</si>
  <si>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</si>
  <si>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</si>
  <si>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</si>
  <si>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</si>
  <si>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</si>
  <si>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</si>
  <si>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</si>
  <si>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</si>
  <si>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</si>
  <si>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</si>
  <si>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</si>
  <si>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</si>
  <si>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</si>
  <si>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</si>
  <si>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</si>
  <si>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</si>
  <si>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</si>
  <si>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</si>
  <si>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</si>
  <si>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</si>
  <si>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</si>
  <si>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</si>
  <si>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</si>
  <si>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</si>
  <si>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</si>
  <si>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</si>
  <si>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</si>
  <si>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</si>
  <si>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</si>
  <si>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</si>
  <si>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</si>
  <si>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</si>
  <si>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</si>
  <si>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</si>
  <si>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</si>
  <si>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</si>
  <si>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</si>
  <si>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</si>
  <si>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</si>
  <si>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</si>
  <si>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</si>
  <si>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</si>
  <si>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</si>
  <si>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</si>
  <si>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</si>
  <si>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</si>
  <si>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</si>
  <si>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</si>
  <si>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</si>
  <si>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</si>
  <si>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</si>
  <si>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</si>
  <si>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</si>
  <si>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</si>
  <si>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</si>
  <si>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</si>
  <si>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</si>
  <si>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</si>
  <si>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</si>
  <si>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</si>
  <si>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</si>
  <si>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</si>
  <si>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</si>
  <si>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</si>
  <si>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</si>
  <si>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</si>
  <si>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</si>
  <si>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</si>
  <si>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</si>
  <si>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</si>
  <si>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</si>
  <si>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</si>
  <si>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</si>
  <si>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</si>
  <si>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</si>
  <si>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</si>
  <si>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</si>
  <si>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</si>
  <si>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</si>
  <si>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</si>
  <si>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</si>
  <si>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</si>
  <si>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</si>
  <si>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</si>
  <si>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</si>
  <si>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</si>
  <si>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</si>
  <si>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</si>
  <si>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</si>
  <si>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</si>
  <si>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</si>
  <si>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</si>
  <si>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</si>
  <si>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</si>
  <si>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</si>
  <si>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</si>
  <si>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</si>
  <si>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</si>
  <si>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</si>
  <si>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</si>
  <si>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</si>
  <si>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</si>
  <si>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</si>
  <si>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</si>
  <si>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</si>
  <si>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</si>
  <si>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</si>
  <si>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</si>
  <si>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</si>
  <si>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</si>
  <si>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</si>
  <si>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</si>
  <si>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</si>
  <si>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</si>
  <si>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</si>
  <si>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</si>
  <si>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</si>
  <si>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</si>
  <si>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</si>
  <si>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</si>
  <si>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</si>
  <si>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</si>
  <si>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</si>
  <si>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</si>
  <si>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</si>
  <si>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</si>
  <si>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</si>
  <si>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</si>
  <si>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</si>
  <si>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</si>
  <si>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</si>
  <si>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</si>
  <si>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</si>
  <si>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</si>
  <si>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</si>
  <si>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</si>
  <si>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</si>
  <si>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</si>
  <si>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</si>
  <si>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</si>
  <si>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</si>
  <si>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</si>
  <si>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</si>
  <si>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</si>
  <si>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</si>
  <si>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</si>
  <si>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</si>
  <si>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</si>
  <si>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</si>
  <si>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</si>
  <si>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</si>
  <si>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</si>
  <si>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</si>
  <si>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</si>
  <si>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</si>
  <si>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</si>
  <si>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</si>
  <si>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</si>
  <si>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</si>
  <si>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</si>
  <si>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</si>
  <si>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</si>
  <si>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</si>
  <si>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</si>
  <si>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</si>
  <si>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</si>
  <si>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</si>
  <si>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</si>
  <si>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</si>
  <si>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</si>
  <si>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</si>
  <si>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</si>
  <si>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</si>
  <si>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</si>
  <si>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</si>
  <si>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</si>
  <si>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</si>
  <si>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</si>
  <si>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</si>
  <si>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</si>
  <si>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</si>
  <si>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</si>
  <si>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</si>
  <si>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</si>
  <si>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</si>
  <si>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</si>
  <si>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</si>
  <si>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</si>
  <si>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</si>
  <si>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</si>
  <si>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</si>
  <si>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</si>
  <si>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</si>
  <si>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</si>
  <si>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</si>
  <si>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</si>
  <si>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</si>
  <si>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</si>
  <si>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</si>
  <si>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</si>
  <si>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</si>
  <si>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</si>
  <si>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</si>
  <si>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</si>
  <si>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</si>
  <si>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</si>
  <si>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</si>
  <si>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</si>
  <si>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</si>
  <si>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</si>
  <si>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</si>
  <si>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</si>
  <si>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</si>
  <si>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</si>
  <si>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</si>
  <si>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</si>
  <si>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</si>
  <si>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</si>
  <si>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</si>
  <si>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</si>
  <si>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</si>
  <si>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</si>
  <si>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</si>
  <si>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</si>
  <si>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</si>
  <si>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</si>
  <si>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</si>
  <si>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</si>
  <si>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</si>
  <si>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</si>
  <si>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</si>
  <si>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</si>
  <si>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</si>
  <si>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</si>
  <si>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</si>
  <si>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</si>
  <si>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</si>
  <si>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</si>
  <si>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</si>
  <si>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</si>
  <si>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</si>
  <si>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</si>
  <si>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</si>
  <si>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</si>
  <si>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</si>
  <si>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</si>
  <si>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</si>
  <si>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</si>
  <si>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</si>
  <si>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</si>
  <si>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</si>
  <si>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</si>
  <si>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</si>
  <si>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</si>
  <si>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</si>
  <si>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</si>
  <si>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</si>
  <si>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</si>
  <si>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</si>
  <si>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</si>
  <si>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</si>
  <si>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</si>
  <si>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</si>
  <si>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</si>
  <si>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</si>
  <si>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</si>
  <si>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</si>
  <si>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</si>
  <si>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</si>
  <si>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</si>
  <si>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</si>
  <si>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</si>
  <si>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</si>
  <si>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</si>
  <si>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</si>
  <si>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</si>
  <si>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</si>
  <si>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</si>
  <si>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</si>
  <si>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</si>
  <si>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</si>
  <si>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</si>
  <si>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</si>
  <si>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</si>
  <si>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</si>
  <si>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</si>
  <si>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</si>
  <si>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</si>
  <si>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</si>
  <si>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</si>
  <si>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</si>
  <si>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</si>
  <si>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</si>
  <si>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</si>
  <si>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</si>
  <si>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</si>
  <si>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</si>
  <si>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</si>
  <si>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</si>
  <si>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</si>
  <si>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</si>
  <si>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</si>
  <si>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</si>
  <si>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</si>
  <si>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</si>
  <si>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</si>
  <si>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</si>
  <si>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</si>
  <si>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</si>
  <si>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</si>
  <si>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</si>
  <si>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</si>
  <si>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</si>
  <si>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</si>
  <si>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</si>
  <si>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</si>
  <si>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</si>
  <si>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</si>
  <si>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</si>
  <si>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</si>
  <si>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</si>
  <si>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</si>
  <si>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</si>
  <si>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</si>
  <si>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</si>
  <si>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</si>
  <si>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</si>
  <si>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</si>
  <si>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</si>
  <si>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</si>
  <si>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</si>
  <si>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</si>
  <si>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</si>
  <si>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</si>
  <si>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</si>
  <si>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</si>
  <si>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</si>
  <si>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</si>
  <si>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</si>
  <si>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</si>
  <si>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</si>
  <si>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</si>
  <si>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</si>
  <si>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</si>
  <si>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</si>
  <si>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</si>
  <si>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</si>
  <si>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</si>
  <si>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</si>
  <si>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</si>
  <si>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</si>
  <si>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</si>
  <si>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</si>
  <si>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</si>
  <si>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</si>
  <si>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</si>
  <si>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</si>
  <si>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</si>
  <si>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</si>
  <si>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</si>
  <si>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</si>
  <si>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</si>
  <si>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</si>
  <si>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</si>
  <si>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</si>
  <si>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</si>
  <si>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</si>
  <si>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</si>
  <si>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</si>
  <si>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</si>
  <si>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</si>
  <si>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</si>
  <si>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</si>
  <si>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</si>
  <si>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</si>
  <si>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</si>
  <si>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</si>
  <si>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</si>
  <si>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</si>
  <si>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</si>
  <si>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</si>
  <si>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</si>
  <si>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</si>
  <si>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</si>
  <si>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</si>
  <si>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</si>
  <si>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</si>
  <si>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</si>
  <si>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</si>
  <si>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</si>
  <si>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</si>
  <si>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</si>
  <si>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</si>
  <si>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</si>
  <si>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</si>
  <si>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</si>
  <si>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</si>
  <si>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</si>
  <si>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</si>
  <si>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</si>
  <si>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</si>
  <si>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</si>
  <si>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</si>
  <si>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</si>
  <si>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</si>
  <si>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</si>
  <si>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</si>
  <si>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</si>
  <si>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</si>
  <si>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</si>
  <si>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</si>
  <si>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</si>
  <si>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</si>
  <si>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</si>
  <si>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</si>
  <si>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</si>
  <si>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</si>
  <si>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</si>
  <si>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</si>
  <si>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</si>
  <si>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</si>
  <si>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</si>
  <si>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</si>
  <si>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</si>
  <si>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</si>
  <si>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</si>
  <si>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</si>
  <si>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</si>
  <si>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</si>
  <si>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</si>
  <si>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</si>
  <si>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</si>
  <si>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</si>
  <si>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</si>
  <si>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</si>
  <si>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</si>
  <si>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</si>
  <si>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</si>
  <si>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</si>
  <si>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</si>
  <si>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</si>
  <si>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</si>
  <si>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</si>
  <si>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</si>
  <si>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</si>
  <si>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</si>
  <si>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</si>
  <si>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</si>
  <si>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</si>
  <si>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</si>
  <si>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</si>
  <si>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</si>
  <si>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</si>
  <si>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</si>
  <si>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</si>
  <si>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</si>
  <si>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</si>
  <si>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</si>
  <si>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</si>
  <si>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</si>
  <si>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</si>
  <si>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</si>
  <si>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</si>
  <si>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</si>
  <si>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</si>
  <si>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</si>
  <si>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</si>
  <si>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</si>
  <si>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</si>
  <si>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</si>
  <si>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</si>
  <si>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</si>
  <si>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</si>
  <si>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</si>
  <si>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</si>
  <si>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</si>
  <si>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</si>
  <si>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</si>
  <si>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</si>
  <si>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</si>
  <si>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</si>
  <si>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</si>
  <si>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</si>
  <si>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</si>
  <si>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</si>
  <si>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</si>
  <si>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</si>
  <si>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</si>
  <si>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</si>
  <si>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</si>
  <si>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</si>
  <si>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</si>
  <si>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</si>
  <si>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</si>
  <si>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</si>
  <si>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</si>
  <si>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</si>
  <si>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</si>
  <si>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</si>
  <si>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</si>
  <si>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</si>
  <si>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</si>
  <si>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</si>
  <si>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</si>
  <si>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</si>
  <si>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</si>
  <si>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</si>
  <si>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</si>
  <si>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</si>
  <si>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</si>
  <si>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</si>
  <si>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</si>
  <si>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</si>
  <si>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</si>
  <si>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</si>
  <si>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</si>
  <si>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</si>
  <si>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</si>
  <si>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</si>
  <si>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</si>
  <si>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</si>
  <si>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</si>
  <si>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</si>
  <si>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</si>
  <si>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</si>
  <si>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</si>
  <si>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</si>
  <si>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</si>
  <si>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</si>
  <si>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</si>
  <si>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</si>
  <si>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</si>
  <si>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</si>
  <si>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</si>
  <si>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</si>
  <si>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</si>
  <si>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</si>
  <si>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</si>
  <si>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</si>
  <si>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</si>
  <si>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</si>
  <si>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</si>
  <si>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</si>
  <si>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</si>
  <si>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</si>
  <si>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</si>
  <si>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</si>
  <si>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</si>
  <si>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</si>
  <si>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</si>
  <si>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</si>
  <si>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</si>
  <si>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</si>
  <si>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</si>
  <si>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</si>
  <si>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</si>
  <si>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</si>
  <si>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</si>
  <si>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</si>
  <si>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</si>
  <si>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</si>
  <si>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</si>
  <si>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</si>
  <si>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</si>
  <si>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</si>
  <si>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</si>
  <si>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</si>
  <si>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</si>
  <si>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</si>
  <si>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</si>
  <si>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</si>
  <si>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</si>
  <si>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</si>
  <si>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</si>
  <si>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</si>
  <si>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</si>
  <si>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</si>
  <si>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</si>
  <si>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</si>
  <si>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</si>
  <si>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</si>
  <si>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</si>
  <si>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</si>
  <si>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</si>
  <si>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</si>
  <si>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</si>
  <si>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</si>
  <si>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</si>
  <si>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</si>
  <si>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</si>
  <si>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</si>
  <si>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</si>
  <si>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</si>
  <si>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</si>
  <si>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</si>
  <si>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</si>
  <si>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</si>
  <si>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</si>
  <si>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</si>
  <si>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</si>
  <si>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</si>
  <si>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</si>
  <si>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</si>
  <si>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</si>
  <si>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</si>
  <si>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</si>
  <si>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</si>
  <si>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</si>
  <si>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</si>
  <si>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</si>
  <si>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</si>
  <si>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</si>
  <si>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</si>
  <si>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</si>
  <si>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</si>
  <si>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</si>
  <si>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</si>
  <si>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</si>
  <si>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</si>
  <si>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</si>
  <si>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</si>
  <si>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</si>
  <si>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</si>
  <si>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</si>
  <si>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</si>
  <si>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</si>
  <si>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</si>
  <si>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</si>
  <si>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</si>
  <si>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</si>
  <si>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</si>
  <si>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</si>
  <si>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</si>
  <si>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</si>
  <si>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</si>
  <si>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</si>
  <si>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</si>
  <si>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</si>
  <si>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</si>
  <si>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</si>
  <si>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</si>
  <si>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</si>
  <si>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</si>
  <si>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</si>
  <si>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</si>
  <si>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</si>
  <si>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</si>
  <si>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</si>
  <si>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</si>
  <si>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</si>
  <si>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</si>
  <si>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</si>
  <si>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</si>
  <si>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</si>
  <si>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</si>
  <si>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</si>
  <si>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</si>
  <si>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</si>
  <si>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</si>
  <si>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</si>
  <si>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</si>
  <si>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</si>
  <si>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</si>
  <si>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</si>
  <si>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</si>
  <si>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</si>
  <si>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</si>
  <si>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</si>
  <si>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</si>
  <si>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</si>
  <si>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</si>
  <si>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</si>
  <si>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</si>
  <si>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</si>
  <si>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</si>
  <si>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</si>
  <si>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</si>
  <si>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</si>
  <si>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</si>
  <si>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</si>
  <si>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</si>
  <si>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</si>
  <si>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</si>
  <si>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</si>
  <si>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</si>
  <si>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</si>
  <si>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</si>
  <si>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</si>
  <si>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</si>
  <si>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</si>
  <si>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</si>
  <si>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</si>
  <si>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</si>
  <si>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</si>
  <si>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</si>
  <si>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</si>
  <si>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</si>
  <si>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</si>
  <si>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</si>
  <si>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</si>
  <si>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</si>
  <si>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</si>
  <si>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</si>
  <si>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</si>
  <si>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</si>
  <si>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</si>
  <si>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</si>
  <si>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</si>
  <si>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</si>
  <si>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</si>
  <si>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</si>
  <si>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</si>
  <si>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</si>
  <si>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</si>
  <si>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</si>
  <si>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</si>
  <si>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</si>
  <si>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</si>
  <si>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</si>
  <si>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</si>
  <si>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</si>
  <si>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</si>
  <si>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</si>
  <si>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</si>
  <si>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</si>
  <si>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</si>
  <si>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</si>
  <si>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</si>
  <si>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</si>
  <si>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</si>
  <si>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</si>
  <si>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</si>
  <si>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</si>
  <si>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</si>
  <si>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</si>
  <si>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</si>
  <si>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</si>
  <si>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</si>
  <si>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</si>
  <si>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</si>
  <si>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</si>
  <si>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</si>
  <si>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</si>
  <si>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</si>
  <si>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</si>
  <si>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</si>
  <si>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</si>
  <si>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</si>
  <si>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</si>
  <si>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</si>
  <si>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</si>
  <si>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</si>
  <si>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</si>
  <si>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</si>
  <si>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</si>
  <si>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</si>
  <si>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</si>
  <si>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</si>
  <si>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</si>
  <si>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</si>
  <si>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</si>
  <si>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</si>
  <si>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</si>
  <si>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</si>
  <si>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</si>
  <si>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</si>
  <si>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</si>
  <si>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</si>
  <si>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</si>
  <si>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</si>
  <si>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</si>
  <si>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</si>
  <si>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</si>
  <si>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</si>
  <si>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</si>
  <si>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</si>
  <si>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</si>
  <si>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</si>
  <si>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</si>
  <si>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</si>
  <si>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</si>
  <si>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</si>
  <si>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</si>
  <si>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</si>
  <si>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</si>
  <si>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</si>
  <si>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</si>
  <si>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</si>
  <si>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</si>
  <si>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</si>
  <si>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</si>
  <si>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</si>
  <si>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</si>
  <si>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</si>
  <si>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</si>
  <si>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</si>
  <si>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</si>
  <si>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</si>
  <si>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</si>
  <si>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</si>
  <si>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</si>
  <si>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</si>
  <si>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</si>
  <si>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</si>
  <si>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</si>
  <si>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</si>
  <si>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</si>
  <si>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</si>
  <si>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</si>
  <si>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</si>
  <si>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</si>
  <si>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</si>
  <si>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</si>
  <si>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</si>
  <si>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</si>
  <si>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</si>
  <si>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</si>
  <si>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</si>
  <si>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</si>
  <si>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</si>
  <si>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</si>
  <si>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</si>
  <si>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</si>
  <si>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</si>
  <si>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</si>
  <si>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</si>
  <si>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</si>
  <si>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</si>
  <si>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</si>
  <si>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</si>
  <si>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</si>
  <si>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</si>
  <si>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</si>
  <si>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</si>
  <si>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</si>
  <si>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</si>
  <si>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</si>
  <si>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</si>
  <si>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</si>
  <si>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</si>
  <si>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</si>
  <si>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</si>
  <si>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</si>
  <si>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</si>
  <si>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</si>
  <si>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</si>
  <si>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</si>
  <si>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</si>
  <si>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</si>
  <si>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</si>
  <si>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</si>
  <si>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</si>
  <si>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</si>
  <si>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</si>
  <si>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</si>
  <si>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</si>
  <si>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</si>
  <si>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</si>
  <si>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</si>
  <si>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</si>
  <si>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</si>
  <si>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</si>
  <si>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</si>
  <si>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</si>
  <si>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</si>
  <si>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</si>
  <si>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</si>
  <si>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</si>
  <si>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</si>
  <si>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</si>
  <si>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</si>
  <si>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</si>
  <si>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</si>
  <si>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</si>
  <si>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</si>
  <si>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</si>
  <si>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</si>
  <si>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</si>
  <si>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</si>
  <si>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</si>
  <si>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</si>
  <si>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</si>
  <si>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</si>
  <si>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</si>
  <si>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</si>
  <si>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</si>
  <si>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</si>
  <si>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</si>
  <si>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</si>
  <si>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</si>
  <si>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</si>
  <si>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</si>
  <si>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</si>
  <si>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</si>
  <si>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</si>
  <si>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</si>
  <si>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</si>
  <si>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</si>
  <si>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</si>
  <si>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</si>
  <si>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</si>
  <si>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</si>
  <si>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</si>
  <si>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</si>
  <si>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</si>
  <si>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</si>
  <si>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</si>
  <si>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</si>
  <si>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</si>
  <si>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</si>
  <si>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</si>
  <si>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</si>
  <si>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</si>
  <si>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</si>
  <si>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</si>
  <si>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</si>
  <si>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</si>
  <si>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</si>
  <si>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</si>
  <si>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</si>
  <si>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</si>
  <si>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</si>
  <si>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</si>
  <si>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</si>
  <si>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</si>
  <si>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</si>
  <si>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</si>
  <si>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</si>
  <si>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</si>
  <si>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</si>
  <si>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</si>
  <si>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</si>
  <si>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</si>
  <si>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</si>
  <si>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</si>
  <si>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</si>
  <si>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</si>
  <si>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</si>
  <si>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</si>
  <si>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</si>
  <si>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</si>
  <si>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</si>
  <si>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</si>
  <si>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</si>
  <si>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</si>
  <si>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</si>
  <si>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</si>
  <si>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</si>
  <si>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</si>
  <si>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</si>
  <si>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</si>
  <si>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</si>
  <si>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</si>
  <si>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</si>
  <si>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</si>
  <si>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</si>
  <si>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</si>
  <si>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</si>
  <si>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</si>
  <si>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</si>
  <si>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</si>
  <si>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</si>
  <si>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</si>
  <si>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</si>
  <si>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</si>
  <si>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</si>
  <si>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</si>
  <si>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</si>
  <si>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</si>
  <si>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</si>
  <si>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</si>
  <si>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</si>
  <si>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</si>
  <si>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</si>
  <si>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</si>
  <si>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</si>
  <si>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</si>
  <si>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</si>
  <si>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</si>
  <si>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</si>
  <si>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</si>
  <si>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</si>
  <si>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</si>
  <si>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</si>
  <si>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</si>
  <si>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</si>
  <si>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</si>
  <si>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</si>
  <si>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</si>
  <si>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</si>
  <si>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</si>
  <si>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</si>
  <si>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</si>
  <si>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</si>
  <si>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</si>
  <si>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</si>
  <si>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</si>
  <si>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</si>
  <si>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</si>
  <si>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</si>
  <si>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</si>
  <si>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</si>
  <si>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</si>
  <si>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</si>
  <si>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</si>
  <si>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</si>
  <si>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</si>
  <si>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</si>
  <si>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</si>
  <si>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</si>
  <si>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</si>
  <si>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</si>
  <si>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</si>
  <si>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</si>
  <si>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</si>
  <si>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</si>
  <si>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</si>
  <si>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</si>
  <si>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</si>
  <si>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</si>
  <si>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</si>
  <si>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</si>
  <si>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</si>
  <si>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</si>
  <si>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</si>
  <si>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</si>
  <si>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</si>
  <si>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</si>
  <si>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</si>
  <si>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</si>
  <si>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</si>
  <si>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</si>
  <si>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</si>
  <si>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</si>
  <si>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</si>
  <si>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</si>
  <si>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</si>
  <si>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</si>
  <si>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</si>
  <si>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</si>
  <si>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</si>
  <si>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</si>
  <si>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</si>
  <si>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</si>
  <si>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</si>
  <si>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</si>
  <si>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</si>
  <si>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</si>
  <si>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</si>
  <si>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</si>
  <si>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</si>
  <si>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</si>
  <si>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</si>
  <si>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</si>
  <si>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</si>
  <si>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</si>
  <si>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</si>
  <si>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</si>
  <si>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</si>
  <si>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</si>
  <si>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</si>
  <si>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</si>
  <si>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</si>
  <si>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</si>
  <si>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</si>
  <si>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</si>
  <si>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</si>
  <si>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</si>
  <si>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</si>
  <si>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</si>
  <si>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</si>
  <si>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</si>
  <si>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</si>
  <si>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</si>
  <si>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</si>
  <si>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</si>
  <si>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</si>
  <si>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</si>
  <si>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</si>
  <si>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</si>
  <si>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</si>
  <si>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</si>
  <si>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</si>
  <si>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</si>
  <si>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</si>
  <si>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</si>
  <si>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</si>
  <si>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</si>
  <si>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</si>
  <si>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</si>
  <si>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</si>
  <si>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</si>
  <si>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</si>
  <si>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</si>
  <si>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</si>
  <si>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</si>
  <si>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</si>
  <si>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</si>
  <si>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</si>
  <si>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</si>
  <si>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</si>
  <si>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</si>
  <si>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</si>
  <si>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</si>
  <si>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</si>
  <si>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</si>
  <si>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</si>
  <si>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</si>
  <si>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</si>
  <si>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</si>
  <si>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</si>
  <si>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</si>
  <si>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</si>
  <si>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</si>
  <si>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</si>
  <si>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</si>
  <si>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</si>
  <si>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</si>
  <si>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</si>
  <si>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</si>
  <si>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</si>
  <si>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</si>
  <si>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</si>
  <si>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</si>
  <si>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</si>
  <si>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</si>
  <si>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</si>
  <si>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</si>
  <si>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</si>
  <si>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</si>
  <si>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</si>
  <si>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</si>
  <si>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</si>
  <si>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</si>
  <si>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</si>
  <si>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</si>
  <si>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</si>
  <si>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</si>
  <si>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</si>
  <si>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</si>
  <si>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</si>
  <si>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</si>
  <si>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</si>
  <si>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</si>
  <si>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</si>
  <si>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</si>
  <si>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</si>
  <si>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</si>
  <si>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</si>
  <si>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</si>
  <si>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</si>
  <si>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</si>
  <si>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</si>
  <si>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</si>
  <si>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</si>
  <si>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</si>
  <si>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</si>
  <si>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</si>
  <si>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</si>
  <si>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</si>
  <si>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</si>
  <si>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</si>
  <si>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</si>
  <si>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</si>
  <si>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</si>
  <si>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</si>
  <si>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</si>
  <si>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</si>
  <si>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</si>
  <si>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</si>
  <si>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</si>
  <si>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</si>
  <si>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</si>
  <si>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</si>
  <si>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</si>
  <si>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</si>
  <si>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</si>
  <si>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</si>
  <si>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</si>
  <si>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</si>
  <si>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</si>
  <si>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</si>
  <si>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</si>
  <si>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</si>
  <si>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</si>
  <si>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</si>
  <si>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</si>
  <si>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</si>
  <si>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</si>
  <si>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</si>
  <si>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</si>
  <si>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</si>
  <si>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</si>
  <si>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</si>
  <si>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</si>
  <si>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</si>
  <si>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</si>
  <si>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</si>
  <si>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</si>
  <si>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</si>
  <si>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</si>
  <si>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</si>
  <si>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</si>
  <si>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</si>
  <si>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</si>
  <si>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</si>
  <si>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</si>
  <si>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</si>
  <si>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</si>
  <si>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</si>
  <si>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</si>
  <si>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</si>
  <si>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</si>
  <si>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</si>
  <si>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</si>
  <si>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</si>
  <si>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</si>
  <si>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</si>
  <si>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</si>
  <si>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</si>
  <si>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</si>
  <si>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</si>
  <si>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</si>
  <si>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</si>
  <si>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</si>
  <si>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</si>
  <si>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</si>
  <si>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</si>
  <si>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</si>
  <si>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</si>
  <si>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</si>
  <si>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</si>
  <si>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</si>
  <si>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</si>
  <si>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</si>
  <si>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</si>
  <si>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</si>
  <si>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</si>
  <si>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</si>
  <si>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</si>
  <si>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</si>
  <si>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</si>
  <si>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</si>
  <si>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</si>
  <si>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</si>
  <si>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</si>
  <si>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</si>
  <si>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</si>
  <si>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</si>
  <si>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</si>
  <si>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</si>
  <si>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</si>
  <si>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</si>
  <si>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</si>
  <si>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</si>
  <si>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</si>
  <si>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</si>
  <si>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</si>
  <si>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</si>
  <si>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</si>
  <si>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</si>
  <si>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</si>
  <si>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</si>
  <si>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</si>
  <si>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</si>
  <si>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</si>
  <si>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</si>
  <si>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</si>
  <si>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</si>
  <si>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</si>
  <si>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</si>
  <si>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</si>
  <si>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</si>
  <si>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</si>
  <si>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</si>
  <si>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</si>
  <si>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</si>
  <si>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</si>
  <si>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</si>
  <si>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</si>
  <si>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</si>
  <si>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</si>
  <si>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</si>
  <si>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</si>
  <si>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</si>
  <si>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</si>
  <si>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</si>
  <si>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</si>
  <si>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</si>
  <si>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</si>
  <si>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</si>
  <si>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</si>
  <si>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</si>
  <si>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</si>
  <si>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</si>
  <si>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</si>
  <si>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</si>
  <si>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</si>
  <si>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</si>
  <si>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</si>
  <si>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</si>
  <si>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</si>
  <si>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</si>
  <si>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</si>
  <si>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</si>
  <si>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</si>
  <si>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</si>
  <si>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</si>
  <si>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</si>
  <si>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</si>
  <si>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</si>
  <si>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</si>
  <si>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</si>
  <si>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</si>
  <si>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</si>
  <si>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</si>
  <si>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</si>
  <si>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</si>
  <si>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</si>
  <si>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</si>
  <si>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</si>
  <si>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</si>
  <si>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</si>
  <si>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</si>
  <si>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</si>
  <si>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</si>
  <si>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</si>
  <si>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</si>
  <si>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</si>
  <si>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</si>
  <si>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</si>
  <si>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</si>
  <si>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</si>
  <si>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</si>
  <si>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</si>
  <si>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</si>
  <si>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</si>
  <si>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</si>
  <si>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</si>
  <si>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</si>
  <si>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</si>
  <si>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</si>
  <si>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</si>
  <si>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</si>
  <si>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</si>
  <si>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</si>
  <si>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</si>
  <si>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</si>
  <si>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</si>
  <si>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</si>
  <si>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</si>
  <si>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</si>
  <si>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</si>
  <si>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</si>
  <si>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</si>
  <si>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</si>
  <si>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</si>
  <si>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</si>
  <si>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</si>
  <si>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</si>
  <si>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</si>
  <si>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</si>
  <si>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</si>
  <si>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</si>
  <si>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</si>
  <si>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</si>
  <si>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</si>
  <si>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</si>
  <si>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</si>
  <si>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</si>
  <si>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</si>
  <si>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</si>
  <si>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</si>
  <si>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</si>
  <si>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</si>
  <si>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</si>
  <si>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</si>
  <si>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</si>
  <si>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</si>
  <si>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</si>
  <si>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</si>
  <si>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</si>
  <si>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</si>
  <si>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</si>
  <si>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</si>
  <si>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</si>
  <si>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</si>
  <si>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</si>
  <si>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</si>
  <si>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</si>
  <si>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</si>
  <si>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</si>
  <si>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</si>
  <si>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</si>
  <si>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</si>
  <si>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</si>
  <si>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</si>
  <si>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</si>
  <si>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</si>
  <si>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</si>
  <si>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</si>
  <si>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</si>
  <si>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</si>
  <si>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</si>
  <si>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</si>
  <si>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</si>
  <si>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</si>
  <si>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</si>
  <si>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</si>
  <si>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</si>
  <si>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</si>
  <si>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</si>
  <si>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</si>
  <si>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</si>
  <si>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</si>
  <si>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</si>
  <si>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</si>
  <si>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</si>
  <si>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</si>
  <si>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</si>
  <si>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</si>
  <si>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</si>
  <si>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</si>
  <si>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</si>
  <si>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</si>
  <si>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</si>
  <si>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</si>
  <si>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</si>
  <si>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</si>
  <si>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</si>
  <si>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</si>
  <si>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</si>
  <si>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</si>
  <si>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</si>
  <si>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</si>
  <si>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</si>
  <si>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</si>
  <si>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</si>
  <si>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</si>
  <si>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</si>
  <si>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</si>
  <si>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</si>
  <si>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</si>
  <si>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</si>
  <si>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</si>
  <si>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</si>
  <si>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</si>
  <si>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</si>
  <si>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</si>
  <si>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</si>
  <si>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</si>
  <si>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</si>
  <si>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</si>
  <si>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</si>
  <si>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</si>
  <si>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</si>
  <si>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</si>
  <si>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</si>
  <si>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</si>
  <si>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</si>
  <si>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</si>
  <si>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</si>
  <si>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</si>
  <si>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</si>
  <si>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</si>
  <si>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</si>
  <si>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</si>
  <si>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</si>
  <si>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</si>
  <si>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</si>
  <si>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</si>
  <si>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</si>
  <si>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</si>
  <si>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</si>
  <si>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</si>
  <si>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</si>
  <si>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</si>
  <si>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</si>
  <si>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</si>
  <si>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</si>
  <si>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</si>
  <si>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</si>
  <si>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</si>
  <si>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</si>
  <si>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</si>
  <si>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</si>
  <si>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</si>
  <si>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</si>
  <si>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</si>
  <si>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</si>
  <si>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</si>
  <si>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</si>
  <si>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</si>
  <si>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</si>
  <si>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</si>
  <si>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</si>
  <si>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</si>
  <si>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</si>
  <si>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</si>
  <si>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</si>
  <si>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</si>
  <si>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</si>
  <si>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</si>
  <si>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</si>
  <si>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</si>
  <si>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</si>
  <si>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</si>
  <si>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</si>
  <si>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</si>
  <si>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</si>
  <si>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</si>
  <si>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</si>
  <si>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</si>
  <si>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</si>
  <si>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</si>
  <si>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</si>
  <si>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</si>
  <si>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</si>
  <si>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</si>
  <si>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</si>
  <si>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</si>
  <si>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</si>
  <si>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</si>
  <si>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</si>
  <si>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</si>
  <si>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</si>
  <si>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</si>
  <si>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</si>
  <si>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</si>
  <si>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</si>
  <si>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</si>
  <si>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</si>
  <si>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</si>
  <si>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</si>
  <si>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</si>
  <si>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</si>
  <si>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</si>
  <si>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</si>
  <si>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</si>
  <si>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</si>
  <si>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</si>
  <si>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</si>
  <si>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</si>
  <si>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</si>
  <si>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</si>
  <si>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</si>
  <si>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</si>
  <si>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</si>
  <si>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</si>
  <si>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</si>
  <si>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</si>
  <si>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</si>
  <si>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</si>
  <si>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</si>
  <si>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</si>
  <si>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</si>
  <si>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</si>
  <si>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</si>
  <si>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</si>
  <si>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</si>
  <si>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</si>
  <si>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</si>
  <si>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</si>
  <si>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</si>
  <si>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</si>
  <si>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</si>
  <si>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</si>
  <si>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</si>
  <si>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</si>
  <si>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</si>
  <si>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</si>
  <si>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</si>
  <si>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</si>
  <si>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</si>
  <si>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</si>
  <si>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</si>
  <si>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</si>
  <si>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</si>
  <si>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</si>
  <si>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</si>
  <si>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</si>
  <si>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</si>
  <si>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</si>
  <si>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</si>
  <si>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</si>
  <si>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</si>
  <si>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</si>
  <si>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</si>
  <si>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</si>
  <si>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</si>
  <si>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</si>
  <si>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</si>
  <si>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</si>
  <si>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</si>
  <si>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</si>
  <si>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</si>
  <si>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</si>
  <si>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</si>
  <si>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</si>
  <si>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</si>
  <si>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</si>
  <si>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</si>
  <si>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</si>
  <si>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</si>
  <si>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</si>
  <si>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</si>
  <si>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</si>
  <si>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</si>
  <si>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</si>
  <si>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</si>
  <si>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</si>
  <si>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</si>
  <si>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</si>
  <si>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</si>
  <si>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</si>
  <si>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</si>
  <si>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</si>
  <si>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</si>
  <si>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</si>
  <si>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</si>
  <si>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</si>
  <si>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</si>
  <si>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</si>
  <si>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</si>
  <si>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</si>
  <si>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</si>
  <si>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</si>
  <si>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</si>
  <si>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</si>
  <si>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</si>
  <si>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</si>
  <si>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</si>
  <si>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</si>
  <si>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</si>
  <si>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</si>
  <si>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</si>
  <si>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</si>
  <si>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</si>
  <si>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</si>
  <si>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</si>
  <si>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</si>
  <si>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</si>
  <si>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</si>
  <si>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</si>
  <si>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</si>
  <si>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</si>
  <si>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</si>
  <si>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</si>
  <si>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</si>
  <si>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</si>
  <si>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</si>
  <si>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</si>
  <si>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</si>
  <si>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</si>
  <si>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</si>
  <si>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</si>
  <si>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</si>
  <si>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</si>
  <si>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</si>
  <si>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</si>
  <si>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</si>
  <si>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</si>
  <si>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</si>
  <si>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</si>
  <si>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</si>
  <si>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</si>
  <si>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</si>
  <si>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</si>
  <si>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</si>
  <si>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</si>
  <si>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</si>
  <si>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</si>
  <si>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</si>
  <si>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</si>
  <si>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</si>
  <si>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</si>
  <si>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</si>
  <si>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</si>
  <si>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</si>
  <si>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</si>
  <si>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</si>
  <si>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</si>
  <si>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</si>
  <si>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</si>
  <si>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</si>
  <si>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</si>
  <si>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</si>
  <si>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</si>
  <si>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</si>
  <si>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</si>
  <si>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</si>
  <si>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</si>
  <si>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</si>
  <si>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</si>
  <si>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</si>
  <si>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</si>
  <si>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</si>
  <si>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</si>
  <si>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</si>
  <si>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</si>
  <si>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</si>
  <si>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</si>
  <si>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</si>
  <si>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</si>
  <si>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</si>
  <si>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</si>
  <si>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</si>
  <si>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</si>
  <si>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</si>
  <si>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</si>
  <si>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</si>
  <si>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</si>
  <si>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</si>
  <si>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</si>
  <si>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</si>
  <si>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</si>
  <si>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</si>
  <si>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</si>
  <si>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</si>
  <si>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</si>
  <si>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</si>
  <si>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</si>
  <si>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</si>
  <si>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</si>
  <si>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</si>
  <si>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</si>
  <si>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</si>
  <si>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</si>
  <si>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</si>
  <si>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</si>
  <si>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</si>
  <si>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</si>
  <si>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</si>
  <si>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</si>
  <si>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</si>
  <si>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</si>
  <si>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</si>
  <si>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</si>
  <si>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</si>
  <si>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</si>
  <si>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</si>
  <si>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</si>
  <si>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</si>
  <si>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</si>
  <si>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</si>
  <si>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</si>
  <si>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</si>
  <si>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</si>
  <si>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</si>
  <si>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</si>
  <si>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</si>
  <si>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</si>
  <si>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</si>
  <si>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</si>
  <si>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</si>
  <si>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</si>
  <si>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</si>
  <si>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</si>
  <si>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</si>
  <si>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</si>
  <si>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</si>
  <si>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</si>
  <si>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</si>
  <si>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</si>
  <si>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</si>
  <si>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</si>
  <si>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</si>
  <si>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</si>
  <si>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</si>
  <si>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</si>
  <si>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</si>
  <si>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</si>
  <si>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</si>
  <si>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</si>
  <si>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</si>
  <si>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</si>
  <si>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</si>
  <si>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</si>
  <si>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</si>
  <si>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</si>
  <si>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</si>
  <si>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</si>
  <si>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</si>
  <si>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</si>
  <si>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</si>
  <si>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</si>
  <si>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</si>
  <si>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</si>
  <si>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</si>
  <si>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</si>
  <si>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</si>
  <si>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</si>
  <si>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</si>
  <si>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</si>
  <si>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</si>
  <si>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</si>
  <si>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</si>
  <si>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</si>
  <si>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</si>
  <si>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</si>
  <si>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</si>
  <si>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</si>
  <si>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</si>
  <si>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</si>
  <si>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</si>
  <si>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</si>
  <si>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</si>
  <si>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</si>
  <si>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</si>
  <si>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</si>
  <si>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</si>
  <si>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</si>
  <si>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</si>
  <si>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</si>
  <si>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</si>
  <si>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</si>
  <si>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</si>
  <si>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</si>
  <si>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</si>
  <si>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</si>
  <si>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</si>
  <si>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</si>
  <si>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</si>
  <si>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</si>
  <si>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</si>
  <si>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</si>
  <si>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</si>
  <si>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</si>
  <si>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</si>
  <si>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</si>
  <si>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</si>
  <si>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</si>
  <si>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</si>
  <si>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</si>
  <si>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</si>
  <si>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</si>
  <si>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</si>
  <si>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</si>
  <si>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</si>
  <si>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</si>
  <si>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</si>
  <si>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</si>
  <si>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</si>
  <si>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</si>
  <si>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</si>
  <si>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</si>
  <si>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</si>
  <si>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</si>
  <si>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</si>
  <si>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</si>
  <si>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</si>
  <si>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</si>
  <si>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</si>
  <si>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</si>
  <si>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</si>
  <si>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</si>
  <si>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</si>
  <si>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</si>
  <si>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</si>
  <si>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</si>
  <si>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</si>
  <si>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</si>
  <si>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</si>
  <si>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</si>
  <si>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</si>
  <si>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</si>
  <si>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</si>
  <si>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</si>
  <si>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</si>
  <si>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</si>
  <si>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</si>
  <si>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</si>
  <si>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</si>
  <si>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</si>
  <si>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</si>
  <si>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</si>
  <si>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</si>
  <si>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</si>
  <si>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</si>
  <si>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</si>
  <si>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</si>
  <si>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</si>
  <si>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</si>
  <si>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</si>
  <si>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</si>
  <si>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</si>
  <si>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</si>
  <si>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</si>
  <si>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</si>
  <si>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</si>
  <si>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</si>
  <si>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</si>
  <si>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</si>
  <si>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</si>
  <si>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</si>
  <si>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</si>
  <si>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</si>
  <si>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</si>
  <si>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</si>
  <si>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</si>
  <si>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</si>
  <si>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</si>
  <si>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</si>
  <si>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</si>
  <si>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</si>
  <si>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</si>
  <si>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</si>
  <si>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</si>
  <si>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</si>
  <si>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</si>
  <si>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</si>
  <si>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</si>
  <si>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</si>
  <si>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</si>
  <si>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</si>
  <si>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</si>
  <si>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</si>
  <si>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</si>
  <si>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</si>
  <si>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</si>
  <si>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</si>
  <si>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</si>
  <si>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</si>
  <si>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</si>
  <si>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</si>
  <si>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</si>
  <si>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</si>
  <si>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</si>
  <si>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</si>
  <si>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</si>
  <si>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</si>
  <si>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</si>
  <si>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</si>
  <si>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</si>
  <si>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</si>
  <si>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</si>
  <si>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</si>
  <si>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</si>
  <si>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</si>
  <si>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</si>
  <si>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</si>
  <si>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</si>
  <si>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</si>
  <si>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</si>
  <si>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</si>
  <si>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</si>
  <si>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</si>
  <si>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</si>
  <si>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</si>
  <si>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</si>
  <si>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</si>
  <si>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</si>
  <si>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</si>
  <si>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</si>
  <si>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</si>
  <si>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</si>
  <si>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</si>
  <si>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</si>
  <si>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</si>
  <si>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</si>
  <si>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</si>
  <si>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</si>
  <si>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</si>
  <si>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</si>
  <si>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</si>
  <si>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</si>
  <si>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</si>
  <si>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</si>
  <si>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</si>
  <si>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</si>
  <si>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</si>
  <si>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</si>
  <si>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</si>
  <si>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</si>
  <si>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</si>
  <si>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</si>
  <si>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</si>
  <si>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</si>
  <si>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</si>
  <si>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</si>
  <si>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</si>
  <si>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</si>
  <si>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</si>
  <si>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</si>
  <si>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</si>
  <si>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</si>
  <si>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</si>
  <si>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</si>
  <si>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</si>
  <si>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</si>
  <si>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</si>
  <si>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</si>
  <si>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</si>
  <si>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</si>
  <si>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</si>
  <si>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</si>
  <si>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</si>
  <si>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</si>
  <si>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</si>
  <si>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</si>
  <si>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</si>
  <si>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</si>
  <si>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</si>
  <si>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</si>
  <si>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</si>
  <si>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</si>
  <si>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</si>
  <si>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</si>
  <si>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</si>
  <si>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</si>
  <si>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</si>
  <si>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</si>
  <si>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</si>
  <si>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</si>
  <si>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</si>
  <si>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</si>
  <si>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</si>
  <si>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</si>
  <si>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</si>
  <si>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</si>
  <si>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</si>
  <si>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</si>
  <si>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</si>
  <si>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</si>
  <si>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</si>
  <si>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</si>
  <si>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</si>
  <si>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</si>
  <si>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</si>
  <si>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</si>
  <si>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</si>
  <si>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</si>
  <si>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</si>
  <si>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</si>
  <si>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</si>
  <si>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</si>
  <si>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</si>
  <si>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</si>
  <si>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</si>
  <si>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</si>
  <si>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</si>
  <si>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</si>
  <si>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</si>
  <si>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</si>
  <si>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</si>
  <si>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</si>
  <si>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</si>
  <si>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</si>
  <si>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</si>
  <si>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</si>
  <si>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</si>
  <si>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</si>
  <si>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</si>
  <si>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</si>
  <si>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</si>
  <si>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</si>
  <si>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</si>
  <si>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</si>
  <si>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</si>
  <si>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</si>
  <si>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</si>
  <si>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</si>
  <si>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</si>
  <si>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</si>
  <si>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</si>
  <si>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</si>
  <si>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</si>
  <si>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</si>
  <si>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</si>
  <si>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</si>
  <si>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</si>
  <si>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</si>
  <si>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</si>
  <si>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</si>
  <si>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</si>
  <si>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</si>
  <si>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</si>
  <si>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</si>
  <si>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</si>
  <si>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</si>
  <si>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</si>
  <si>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</si>
  <si>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</si>
  <si>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</si>
  <si>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</si>
  <si>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</si>
  <si>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</si>
  <si>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</si>
  <si>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</si>
  <si>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</si>
  <si>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</si>
  <si>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</si>
  <si>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</si>
  <si>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</si>
  <si>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</si>
  <si>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</si>
  <si>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</si>
  <si>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</si>
  <si>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</si>
  <si>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</si>
  <si>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</si>
  <si>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</si>
  <si>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</si>
  <si>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</si>
  <si>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</si>
  <si>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</si>
  <si>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</si>
  <si>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</si>
  <si>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</si>
  <si>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</si>
  <si>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</si>
  <si>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</si>
  <si>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</si>
  <si>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</si>
  <si>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</si>
  <si>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</si>
  <si>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</si>
  <si>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</si>
  <si>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</si>
  <si>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</si>
  <si>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</si>
  <si>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</si>
  <si>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</si>
  <si>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</si>
  <si>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</si>
  <si>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</si>
  <si>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</si>
  <si>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</si>
  <si>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</si>
  <si>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</si>
  <si>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</si>
  <si>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</si>
  <si>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</si>
  <si>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</si>
  <si>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</si>
  <si>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</si>
  <si>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</si>
  <si>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</si>
  <si>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</si>
  <si>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</si>
  <si>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</si>
  <si>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</si>
  <si>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</si>
  <si>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</si>
  <si>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</si>
  <si>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</si>
  <si>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</si>
  <si>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</si>
  <si>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</si>
  <si>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</si>
  <si>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</si>
  <si>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</si>
  <si>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</si>
  <si>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</si>
  <si>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</si>
  <si>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</si>
  <si>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</si>
  <si>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</si>
  <si>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</si>
  <si>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</si>
  <si>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</si>
  <si>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</si>
  <si>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</si>
  <si>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</si>
  <si>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</si>
  <si>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</si>
  <si>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</si>
  <si>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</si>
  <si>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</si>
  <si>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</si>
  <si>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</si>
  <si>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</si>
  <si>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</si>
  <si>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</si>
  <si>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</si>
  <si>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</si>
  <si>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</si>
  <si>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</si>
  <si>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</si>
  <si>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</si>
  <si>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</si>
  <si>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</si>
  <si>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</si>
  <si>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</si>
  <si>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</si>
  <si>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</si>
  <si>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</si>
  <si>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</si>
  <si>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</si>
  <si>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</si>
  <si>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</si>
  <si>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</si>
  <si>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</si>
  <si>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</si>
  <si>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</si>
  <si>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</si>
  <si>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</si>
  <si>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</si>
  <si>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</si>
  <si>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</si>
  <si>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</si>
  <si>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</si>
  <si>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</si>
  <si>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</si>
  <si>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</si>
  <si>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</si>
  <si>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</si>
  <si>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</si>
  <si>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</si>
  <si>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</si>
  <si>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</si>
  <si>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</si>
  <si>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</si>
  <si>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</si>
  <si>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</si>
  <si>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</si>
  <si>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</si>
  <si>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</si>
  <si>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</si>
  <si>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</si>
  <si>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</si>
  <si>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</si>
  <si>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</si>
  <si>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</si>
  <si>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</si>
  <si>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</si>
  <si>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</si>
  <si>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</si>
  <si>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</si>
  <si>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</si>
  <si>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</si>
  <si>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</si>
  <si>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</si>
  <si>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</si>
  <si>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</si>
  <si>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</si>
  <si>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</si>
  <si>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</si>
  <si>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</si>
  <si>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</si>
  <si>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</si>
  <si>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</si>
  <si>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</si>
  <si>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</si>
  <si>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</si>
  <si>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</si>
  <si>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</si>
  <si>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</si>
  <si>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</si>
  <si>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</si>
  <si>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</si>
  <si>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</si>
  <si>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</si>
  <si>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</si>
  <si>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</si>
  <si>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</si>
  <si>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</si>
  <si>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</si>
  <si>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</si>
  <si>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</si>
  <si>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</si>
  <si>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</si>
  <si>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</si>
  <si>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</si>
  <si>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</si>
  <si>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</si>
  <si>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</si>
  <si>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</si>
  <si>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</si>
  <si>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</si>
  <si>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</si>
  <si>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</si>
  <si>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</si>
  <si>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</si>
  <si>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</si>
  <si>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</si>
  <si>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</si>
  <si>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</si>
  <si>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</si>
  <si>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</si>
  <si>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</si>
  <si>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</si>
  <si>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</si>
  <si>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</si>
  <si>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</si>
  <si>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</si>
  <si>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</si>
  <si>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</si>
  <si>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</si>
  <si>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</si>
  <si>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</si>
  <si>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</si>
  <si>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</si>
  <si>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</si>
  <si>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</si>
  <si>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</si>
  <si>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</si>
  <si>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</si>
  <si>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</si>
  <si>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</si>
  <si>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</si>
  <si>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</si>
  <si>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</si>
  <si>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</si>
  <si>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</si>
  <si>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</si>
  <si>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</si>
  <si>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</si>
  <si>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</si>
  <si>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</si>
  <si>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</si>
  <si>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</si>
  <si>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</si>
  <si>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</si>
  <si>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</si>
  <si>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</si>
  <si>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</si>
  <si>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</si>
  <si>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</si>
  <si>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</si>
  <si>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</si>
  <si>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</si>
  <si>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</si>
  <si>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</si>
  <si>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</si>
  <si>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</si>
  <si>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</si>
  <si>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</si>
  <si>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</si>
  <si>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</si>
  <si>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</si>
  <si>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</si>
  <si>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</si>
  <si>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</si>
  <si>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</si>
  <si>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</si>
  <si>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</si>
  <si>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</si>
  <si>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</si>
  <si>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</si>
  <si>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</si>
  <si>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</si>
  <si>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</si>
  <si>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</si>
  <si>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</si>
  <si>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</si>
  <si>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</si>
  <si>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</si>
  <si>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</si>
  <si>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</si>
  <si>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</si>
  <si>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</si>
  <si>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</si>
  <si>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</si>
  <si>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</si>
  <si>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</si>
  <si>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</si>
  <si>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</si>
  <si>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</si>
  <si>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</si>
  <si>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</si>
  <si>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</si>
  <si>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</si>
  <si>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</si>
  <si>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</si>
  <si>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</si>
  <si>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</si>
  <si>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</si>
  <si>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</si>
  <si>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</si>
  <si>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</si>
  <si>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</si>
  <si>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</si>
  <si>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</si>
  <si>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</si>
  <si>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</si>
  <si>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</si>
  <si>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</si>
  <si>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</si>
  <si>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</si>
  <si>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</si>
  <si>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</si>
  <si>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</si>
  <si>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</si>
  <si>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</si>
  <si>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</si>
  <si>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</si>
  <si>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</si>
  <si>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</si>
  <si>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</si>
  <si>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</si>
  <si>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</si>
  <si>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</si>
  <si>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</si>
  <si>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</si>
  <si>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</si>
  <si>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</si>
  <si>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</si>
  <si>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</si>
  <si>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</si>
  <si>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</si>
  <si>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</si>
  <si>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</si>
  <si>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</si>
  <si>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</si>
  <si>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</si>
  <si>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</si>
  <si>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</si>
  <si>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</si>
  <si>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</si>
  <si>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</si>
  <si>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</si>
  <si>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</si>
  <si>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</si>
  <si>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</si>
  <si>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</si>
  <si>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</si>
  <si>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</si>
  <si>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</si>
  <si>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</si>
  <si>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</si>
  <si>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</si>
  <si>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</si>
  <si>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</si>
  <si>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</si>
  <si>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</si>
  <si>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</si>
  <si>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</si>
  <si>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</si>
  <si>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</si>
  <si>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</si>
  <si>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</si>
  <si>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</si>
  <si>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</si>
  <si>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</si>
  <si>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</si>
  <si>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</si>
  <si>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</si>
  <si>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</si>
  <si>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</si>
  <si>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</si>
  <si>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</si>
  <si>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</si>
  <si>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</si>
  <si>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</si>
  <si>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</si>
  <si>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</si>
  <si>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</si>
  <si>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</si>
  <si>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</si>
  <si>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</si>
  <si>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</si>
  <si>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</si>
  <si>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</si>
  <si>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</si>
  <si>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</si>
  <si>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</si>
  <si>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</si>
  <si>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</si>
  <si>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</si>
  <si>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</si>
  <si>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</si>
  <si>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</si>
  <si>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</si>
  <si>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</si>
  <si>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</si>
  <si>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</si>
  <si>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</si>
  <si>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</si>
  <si>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</si>
  <si>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</si>
  <si>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</si>
  <si>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</si>
  <si>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</si>
  <si>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</si>
  <si>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</si>
  <si>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</si>
  <si>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</si>
  <si>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</si>
  <si>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</si>
  <si>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</si>
  <si>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</si>
  <si>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</si>
  <si>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</si>
  <si>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</si>
  <si>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</si>
  <si>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</si>
  <si>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</si>
  <si>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</si>
  <si>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</si>
  <si>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</si>
  <si>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</si>
  <si>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</si>
  <si>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</si>
  <si>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</si>
  <si>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</si>
  <si>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</si>
  <si>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</si>
  <si>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</si>
  <si>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</si>
  <si>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</si>
  <si>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</si>
  <si>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</si>
  <si>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</si>
  <si>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</si>
  <si>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</si>
  <si>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</si>
  <si>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</si>
  <si>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</si>
  <si>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</si>
  <si>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</si>
  <si>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</si>
  <si>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</si>
  <si>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</si>
  <si>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</si>
  <si>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</si>
  <si>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</si>
  <si>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</si>
  <si>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</si>
  <si>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</si>
  <si>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</si>
  <si>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</si>
  <si>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</si>
  <si>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</si>
  <si>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</si>
  <si>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</si>
  <si>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</si>
  <si>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</si>
  <si>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</si>
  <si>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</si>
  <si>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</si>
  <si>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</si>
  <si>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</si>
  <si>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</si>
  <si>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</si>
  <si>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</si>
  <si>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</si>
  <si>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</si>
  <si>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</si>
  <si>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</si>
  <si>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</si>
  <si>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</si>
  <si>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</si>
  <si>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</si>
  <si>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</si>
  <si>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</si>
  <si>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</si>
  <si>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</si>
  <si>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</si>
  <si>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</si>
  <si>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</si>
  <si>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</si>
  <si>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</si>
  <si>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</si>
  <si>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</si>
  <si>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</si>
  <si>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</si>
  <si>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</si>
  <si>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</si>
  <si>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</si>
  <si>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</si>
  <si>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</si>
  <si>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</si>
  <si>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</si>
  <si>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</si>
  <si>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</si>
  <si>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</si>
  <si>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</si>
  <si>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</si>
  <si>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</si>
  <si>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</si>
  <si>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</si>
  <si>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</si>
  <si>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</si>
  <si>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</si>
  <si>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</si>
  <si>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</si>
  <si>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</si>
  <si>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</si>
  <si>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</si>
  <si>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</si>
  <si>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</si>
  <si>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</si>
  <si>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</si>
  <si>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</si>
  <si>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</si>
  <si>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</si>
  <si>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</si>
  <si>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</si>
  <si>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</si>
  <si>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</si>
  <si>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</si>
  <si>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</si>
  <si>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</si>
  <si>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</si>
  <si>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</si>
  <si>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</si>
  <si>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</si>
  <si>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</si>
  <si>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</si>
  <si>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</si>
  <si>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</si>
  <si>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</si>
  <si>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</si>
  <si>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</si>
  <si>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</si>
  <si>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</si>
  <si>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</si>
  <si>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</si>
  <si>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</si>
  <si>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</si>
  <si>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</si>
  <si>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</si>
  <si>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</si>
  <si>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</si>
  <si>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</si>
  <si>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</si>
  <si>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</si>
  <si>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</si>
  <si>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</si>
  <si>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</si>
  <si>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</si>
  <si>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</si>
  <si>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</si>
  <si>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</si>
  <si>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</si>
  <si>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</si>
  <si>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</si>
  <si>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</si>
  <si>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</si>
  <si>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</si>
  <si>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</si>
  <si>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</si>
  <si>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</si>
  <si>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</si>
  <si>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</si>
  <si>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</si>
  <si>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</si>
  <si>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</si>
  <si>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</si>
  <si>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</si>
  <si>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</si>
  <si>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</si>
  <si>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</si>
  <si>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</si>
  <si>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</si>
  <si>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</si>
  <si>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</si>
  <si>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</si>
  <si>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</si>
  <si>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</si>
  <si>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</si>
  <si>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</si>
  <si>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</si>
  <si>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</si>
  <si>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</si>
  <si>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</si>
  <si>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</si>
  <si>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</si>
  <si>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</si>
  <si>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</si>
  <si>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</si>
  <si>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</si>
  <si>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</si>
  <si>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</si>
  <si>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</si>
  <si>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</si>
  <si>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</si>
  <si>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</si>
  <si>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</si>
  <si>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</si>
  <si>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</si>
  <si>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</si>
  <si>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</si>
  <si>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</si>
  <si>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</si>
  <si>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</si>
  <si>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</si>
  <si>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</si>
  <si>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</si>
  <si>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</si>
  <si>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</si>
  <si>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</si>
  <si>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</si>
  <si>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</si>
  <si>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</si>
  <si>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</si>
  <si>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</si>
  <si>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</si>
  <si>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</si>
  <si>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</si>
  <si>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</si>
  <si>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</si>
  <si>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</si>
  <si>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</si>
  <si>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</si>
  <si>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</si>
  <si>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</si>
  <si>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</si>
  <si>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</si>
  <si>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</si>
  <si>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</si>
  <si>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</si>
  <si>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</si>
  <si>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</si>
  <si>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</si>
  <si>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</si>
  <si>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</si>
  <si>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</si>
  <si>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</si>
  <si>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</si>
  <si>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</si>
  <si>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</si>
  <si>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</si>
  <si>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</si>
  <si>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</si>
  <si>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</si>
  <si>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</si>
  <si>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</si>
  <si>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</si>
  <si>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</si>
  <si>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</si>
  <si>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</si>
  <si>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</si>
  <si>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</si>
  <si>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</si>
  <si>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</si>
  <si>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</si>
  <si>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</si>
  <si>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</si>
  <si>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</si>
  <si>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</si>
  <si>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</si>
  <si>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</si>
  <si>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</si>
  <si>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</si>
  <si>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</si>
  <si>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</si>
  <si>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</si>
  <si>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</si>
  <si>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</si>
  <si>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</si>
  <si>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</si>
  <si>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</si>
  <si>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</si>
  <si>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</si>
  <si>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</si>
  <si>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</si>
  <si>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</si>
  <si>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</si>
  <si>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</si>
  <si>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</si>
  <si>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</si>
  <si>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</si>
  <si>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</si>
  <si>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</si>
  <si>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</si>
  <si>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</si>
  <si>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</si>
  <si>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</si>
  <si>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</si>
  <si>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</si>
  <si>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</si>
  <si>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</si>
  <si>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</si>
  <si>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</si>
  <si>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</si>
  <si>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</si>
  <si>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</si>
  <si>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</si>
  <si>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</si>
  <si>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</si>
  <si>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</si>
  <si>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</si>
  <si>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</si>
  <si>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</si>
  <si>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</si>
  <si>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</si>
  <si>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</si>
  <si>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</si>
  <si>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</si>
  <si>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</si>
  <si>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</si>
  <si>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</si>
  <si>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</si>
  <si>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</si>
  <si>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</si>
  <si>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</si>
  <si>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</si>
  <si>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</si>
  <si>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</si>
  <si>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</si>
  <si>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</si>
  <si>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</si>
  <si>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</si>
  <si>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</si>
  <si>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</si>
  <si>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</si>
  <si>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</si>
  <si>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</si>
  <si>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</si>
  <si>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</si>
  <si>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</si>
  <si>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</si>
  <si>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</si>
  <si>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</si>
  <si>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</si>
  <si>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</si>
  <si>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</si>
  <si>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</si>
  <si>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</si>
  <si>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</si>
  <si>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</si>
  <si>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</si>
  <si>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</si>
  <si>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</si>
  <si>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</si>
  <si>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</si>
  <si>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</si>
  <si>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</si>
  <si>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</si>
  <si>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</si>
  <si>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</si>
  <si>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</si>
  <si>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</si>
  <si>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</si>
  <si>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</si>
  <si>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</si>
  <si>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</si>
  <si>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</si>
  <si>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</si>
  <si>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</si>
  <si>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</si>
  <si>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</si>
  <si>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</si>
  <si>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</si>
  <si>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</si>
  <si>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</si>
  <si>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</si>
  <si>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</si>
  <si>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</si>
  <si>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</si>
  <si>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</si>
  <si>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</si>
  <si>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</si>
  <si>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</si>
  <si>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</si>
  <si>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</si>
  <si>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</si>
  <si>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</si>
  <si>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</si>
  <si>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</si>
  <si>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</si>
  <si>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</si>
  <si>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</si>
  <si>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</si>
  <si>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</si>
  <si>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</si>
  <si>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</si>
  <si>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</si>
  <si>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</si>
  <si>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</si>
  <si>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</si>
  <si>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</si>
  <si>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</si>
  <si>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</si>
  <si>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</si>
  <si>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</si>
  <si>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</si>
  <si>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</si>
  <si>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</si>
  <si>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</si>
  <si>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</si>
  <si>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</si>
  <si>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</si>
  <si>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</si>
  <si>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</si>
  <si>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</si>
  <si>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</si>
  <si>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</si>
  <si>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</si>
  <si>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</si>
  <si>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</si>
  <si>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</si>
  <si>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</si>
  <si>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</si>
  <si>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</si>
  <si>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</si>
  <si>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</si>
  <si>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</si>
  <si>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</si>
  <si>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</si>
  <si>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</si>
  <si>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</si>
  <si>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</si>
  <si>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</si>
  <si>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</si>
  <si>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</si>
  <si>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</si>
  <si>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</si>
  <si>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</si>
  <si>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</si>
  <si>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</si>
  <si>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</si>
  <si>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</si>
  <si>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</si>
  <si>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</si>
  <si>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</si>
  <si>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</si>
  <si>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</si>
  <si>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</si>
  <si>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</si>
  <si>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</si>
  <si>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</si>
  <si>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</si>
  <si>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</si>
  <si>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</si>
  <si>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</si>
  <si>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</si>
  <si>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</si>
  <si>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</si>
  <si>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</si>
  <si>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</si>
  <si>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</si>
  <si>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</si>
  <si>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</si>
  <si>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</si>
  <si>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</si>
  <si>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</si>
  <si>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</si>
  <si>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</si>
  <si>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</si>
  <si>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</si>
  <si>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</si>
  <si>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</si>
  <si>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</si>
  <si>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</si>
  <si>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</si>
  <si>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</si>
  <si>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</si>
  <si>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</si>
  <si>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</si>
  <si>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</si>
  <si>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</si>
  <si>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</si>
  <si>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</si>
  <si>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</si>
  <si>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</si>
  <si>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</si>
  <si>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</si>
  <si>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</si>
  <si>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</si>
  <si>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</si>
  <si>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</si>
  <si>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</si>
  <si>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</si>
  <si>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</si>
  <si>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</si>
  <si>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</si>
  <si>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</si>
  <si>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</si>
  <si>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</si>
  <si>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</si>
  <si>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</si>
  <si>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</si>
  <si>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</si>
  <si>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</si>
  <si>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</si>
  <si>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</si>
  <si>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</si>
  <si>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</si>
  <si>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</si>
  <si>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</si>
  <si>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</si>
  <si>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</si>
  <si>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</si>
  <si>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</si>
  <si>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</si>
  <si>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</si>
  <si>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</si>
  <si>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</si>
  <si>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</si>
  <si>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</si>
  <si>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</si>
  <si>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</si>
  <si>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</si>
  <si>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</si>
  <si>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</si>
  <si>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</si>
  <si>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</si>
  <si>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</si>
  <si>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</si>
  <si>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</si>
  <si>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</si>
  <si>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</si>
  <si>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</si>
  <si>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</si>
  <si>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</si>
  <si>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</si>
  <si>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</si>
  <si>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</si>
  <si>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</si>
  <si>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</si>
  <si>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</si>
  <si>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</si>
  <si>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</si>
  <si>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</si>
  <si>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</si>
  <si>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</si>
  <si>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</si>
  <si>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</si>
  <si>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</si>
  <si>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</si>
  <si>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</si>
  <si>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</si>
  <si>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</si>
  <si>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</si>
  <si>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</si>
  <si>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</si>
  <si>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</si>
  <si>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</si>
  <si>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</si>
  <si>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</si>
  <si>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</si>
  <si>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</si>
  <si>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</si>
  <si>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</si>
  <si>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</si>
  <si>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</si>
  <si>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</si>
  <si>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</si>
  <si>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</si>
  <si>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</si>
  <si>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</si>
  <si>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</si>
  <si>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</si>
  <si>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</si>
  <si>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</si>
  <si>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</si>
  <si>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</si>
  <si>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</si>
  <si>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</si>
  <si>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</si>
  <si>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</si>
  <si>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</si>
  <si>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</si>
  <si>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</si>
  <si>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</si>
  <si>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</si>
  <si>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</si>
  <si>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</si>
  <si>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</si>
  <si>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</si>
  <si>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</si>
  <si>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</si>
  <si>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</si>
  <si>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</si>
  <si>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</si>
  <si>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</si>
  <si>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</si>
  <si>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</si>
  <si>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</si>
  <si>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</si>
  <si>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</si>
  <si>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</si>
  <si>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</si>
  <si>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</si>
  <si>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</si>
  <si>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</si>
  <si>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</si>
  <si>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</si>
  <si>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</si>
  <si>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</si>
  <si>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</si>
  <si>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</si>
  <si>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</si>
  <si>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</si>
  <si>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</si>
  <si>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</si>
  <si>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</si>
  <si>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</si>
  <si>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</si>
  <si>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</si>
  <si>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</si>
  <si>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</si>
  <si>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</si>
  <si>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</si>
  <si>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</si>
  <si>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</si>
  <si>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</si>
  <si>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</si>
  <si>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</si>
  <si>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</si>
  <si>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</si>
  <si>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</si>
  <si>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</si>
  <si>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</si>
  <si>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</si>
  <si>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</si>
  <si>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</si>
  <si>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</si>
  <si>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</si>
  <si>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</si>
  <si>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</si>
  <si>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</si>
  <si>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</si>
  <si>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</si>
  <si>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</si>
  <si>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</si>
  <si>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</si>
  <si>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</si>
  <si>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</si>
  <si>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</si>
  <si>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</si>
  <si>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</si>
  <si>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</si>
  <si>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</si>
  <si>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</si>
  <si>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</si>
  <si>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</si>
  <si>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</si>
  <si>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</si>
  <si>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</si>
  <si>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</si>
  <si>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</si>
  <si>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</si>
  <si>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</si>
  <si>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</si>
  <si>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</si>
  <si>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</si>
  <si>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</si>
  <si>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</si>
  <si>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</si>
  <si>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</si>
  <si>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</si>
  <si>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</si>
  <si>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</si>
  <si>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</si>
  <si>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</si>
  <si>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</si>
  <si>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</si>
  <si>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</si>
  <si>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</si>
  <si>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</si>
  <si>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</si>
  <si>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</si>
  <si>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</si>
  <si>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</si>
  <si>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</si>
  <si>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</si>
  <si>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</si>
  <si>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</si>
  <si>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</si>
  <si>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</si>
  <si>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</si>
  <si>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</si>
  <si>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</si>
  <si>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</si>
  <si>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</si>
  <si>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</si>
  <si>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</si>
  <si>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</si>
  <si>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</si>
  <si>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</si>
  <si>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</si>
  <si>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</si>
  <si>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</si>
  <si>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</si>
  <si>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</si>
  <si>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</si>
  <si>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</si>
  <si>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</si>
  <si>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</si>
  <si>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</si>
  <si>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</si>
  <si>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</si>
  <si>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</si>
  <si>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</si>
  <si>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</si>
  <si>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</si>
  <si>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</si>
  <si>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</si>
  <si>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</si>
  <si>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</si>
  <si>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</si>
  <si>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</si>
  <si>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</si>
  <si>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</si>
  <si>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</si>
  <si>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</si>
  <si>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</si>
  <si>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</si>
  <si>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</si>
  <si>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</si>
  <si>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</si>
  <si>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</si>
  <si>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</si>
  <si>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</si>
  <si>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</si>
  <si>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</si>
  <si>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</si>
  <si>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</si>
  <si>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</si>
  <si>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</si>
  <si>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</si>
  <si>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</si>
  <si>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</si>
  <si>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</si>
  <si>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</si>
  <si>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</si>
  <si>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</si>
  <si>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</si>
  <si>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</si>
  <si>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</si>
  <si>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</si>
  <si>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</si>
  <si>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</si>
  <si>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</si>
  <si>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</si>
  <si>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</si>
  <si>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</si>
  <si>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</si>
  <si>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</si>
  <si>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</si>
  <si>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</si>
  <si>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</si>
  <si>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</si>
  <si>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</si>
  <si>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</si>
  <si>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</si>
  <si>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</si>
  <si>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</si>
  <si>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</si>
  <si>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</si>
  <si>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</si>
  <si>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</si>
  <si>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</si>
  <si>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</si>
  <si>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</si>
  <si>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</si>
  <si>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</si>
  <si>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</si>
  <si>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</si>
  <si>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</si>
  <si>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</si>
  <si>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</si>
  <si>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</si>
  <si>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</si>
  <si>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</si>
  <si>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</si>
  <si>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</si>
  <si>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</si>
  <si>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</si>
  <si>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</si>
  <si>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</si>
  <si>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</si>
  <si>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</si>
  <si>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</si>
  <si>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</si>
  <si>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</si>
  <si>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</si>
  <si>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</si>
  <si>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</si>
  <si>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</si>
  <si>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</si>
  <si>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</si>
  <si>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</si>
  <si>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</si>
  <si>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</si>
  <si>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</si>
  <si>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</si>
  <si>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</si>
  <si>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</si>
  <si>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</si>
  <si>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</si>
  <si>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</si>
  <si>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</si>
  <si>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</si>
  <si>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</si>
  <si>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</si>
  <si>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</si>
  <si>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</si>
  <si>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</si>
  <si>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</si>
  <si>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</si>
  <si>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</si>
  <si>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</si>
  <si>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</si>
  <si>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</si>
  <si>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</si>
  <si>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</si>
  <si>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</si>
  <si>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</si>
  <si>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</si>
  <si>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</si>
  <si>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</si>
  <si>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</si>
  <si>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</si>
  <si>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</si>
  <si>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</si>
  <si>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</si>
  <si>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</si>
  <si>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</si>
  <si>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</si>
  <si>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</si>
  <si>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</si>
  <si>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</si>
  <si>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</si>
  <si>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</si>
  <si>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</si>
  <si>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</si>
  <si>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</si>
  <si>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</si>
  <si>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</si>
  <si>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</si>
  <si>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</si>
  <si>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</si>
  <si>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</si>
  <si>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</si>
  <si>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</si>
  <si>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</si>
  <si>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</si>
  <si>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</si>
  <si>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</si>
  <si>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</si>
  <si>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</si>
  <si>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</si>
  <si>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</si>
  <si>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</si>
  <si>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</si>
  <si>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</si>
  <si>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</si>
  <si>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</si>
  <si>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</si>
  <si>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</si>
  <si>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</si>
  <si>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</si>
  <si>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</si>
  <si>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</si>
  <si>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</si>
  <si>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</si>
  <si>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</si>
  <si>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</si>
  <si>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</si>
  <si>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</si>
  <si>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</si>
  <si>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</si>
  <si>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</si>
  <si>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</si>
  <si>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</si>
  <si>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</si>
  <si>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</si>
  <si>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</si>
  <si>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</si>
  <si>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</si>
  <si>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</si>
  <si>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</si>
  <si>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</si>
  <si>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</si>
  <si>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</si>
  <si>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</si>
  <si>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</si>
  <si>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</si>
  <si>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</si>
  <si>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</si>
  <si>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</si>
  <si>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</si>
  <si>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</si>
  <si>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</si>
  <si>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</si>
  <si>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</si>
  <si>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</si>
  <si>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</si>
  <si>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</si>
  <si>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</si>
  <si>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</si>
  <si>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</si>
  <si>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</si>
  <si>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</si>
  <si>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</si>
  <si>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</si>
  <si>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</si>
  <si>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</si>
  <si>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</si>
  <si>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</si>
  <si>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</si>
  <si>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</si>
  <si>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</si>
  <si>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</si>
  <si>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</si>
  <si>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</si>
  <si>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</si>
  <si>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</si>
  <si>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</si>
  <si>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</si>
  <si>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</si>
  <si>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</si>
  <si>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</si>
  <si>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</si>
  <si>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</si>
  <si>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</si>
  <si>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</si>
  <si>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</si>
  <si>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</si>
  <si>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</si>
  <si>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</si>
  <si>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</si>
  <si>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</si>
  <si>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</si>
  <si>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</si>
  <si>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</si>
  <si>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</si>
  <si>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</si>
  <si>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</si>
  <si>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</si>
  <si>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</si>
  <si>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</si>
  <si>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</si>
  <si>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</si>
  <si>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</si>
  <si>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</si>
  <si>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</si>
  <si>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</si>
  <si>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</si>
  <si>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</si>
  <si>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</si>
  <si>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</si>
  <si>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</si>
  <si>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</si>
  <si>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</si>
  <si>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</si>
  <si>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</si>
  <si>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</si>
  <si>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</si>
  <si>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</si>
  <si>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</si>
  <si>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</si>
  <si>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</si>
  <si>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</si>
  <si>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</si>
  <si>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</si>
  <si>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</si>
  <si>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</si>
  <si>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</si>
  <si>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</si>
  <si>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</si>
  <si>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</si>
  <si>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</si>
  <si>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</si>
  <si>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</si>
  <si>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</si>
  <si>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</si>
  <si>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</si>
  <si>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</si>
  <si>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</si>
  <si>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</si>
  <si>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</si>
  <si>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</si>
  <si>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</si>
  <si>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</si>
  <si>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</si>
  <si>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</si>
  <si>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</si>
  <si>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</si>
  <si>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</si>
  <si>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</si>
  <si>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</si>
  <si>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</si>
  <si>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</si>
  <si>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</si>
  <si>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</si>
  <si>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</si>
  <si>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</si>
  <si>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</si>
  <si>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</si>
  <si>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</si>
  <si>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</si>
  <si>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</si>
  <si>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</si>
  <si>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</si>
  <si>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</si>
  <si>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</si>
  <si>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</si>
  <si>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</si>
  <si>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</si>
  <si>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</si>
  <si>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</si>
  <si>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</si>
  <si>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</si>
  <si>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</si>
  <si>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</si>
  <si>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</si>
  <si>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</si>
  <si>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</si>
  <si>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</si>
  <si>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</si>
  <si>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</si>
  <si>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</si>
  <si>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</si>
  <si>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</si>
  <si>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</si>
  <si>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</si>
  <si>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</si>
  <si>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</si>
  <si>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</si>
  <si>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</si>
  <si>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</si>
  <si>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</si>
  <si>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</si>
  <si>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</si>
  <si>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</si>
  <si>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</si>
  <si>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</si>
  <si>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</si>
  <si>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</si>
  <si>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</si>
  <si>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</si>
  <si>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</si>
  <si>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</si>
  <si>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</si>
  <si>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</si>
  <si>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</si>
  <si>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</si>
  <si>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</si>
  <si>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</si>
  <si>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</si>
  <si>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</si>
  <si>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</si>
  <si>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</si>
  <si>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</si>
  <si>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</si>
  <si>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</si>
  <si>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</si>
  <si>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</si>
  <si>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</si>
  <si>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</si>
  <si>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</si>
  <si>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</si>
  <si>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</si>
  <si>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</si>
  <si>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</si>
  <si>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</si>
  <si>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</si>
  <si>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</si>
  <si>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</si>
  <si>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</si>
  <si>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</si>
  <si>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</si>
  <si>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</si>
  <si>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</si>
  <si>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</si>
  <si>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</si>
  <si>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</si>
  <si>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</si>
  <si>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</si>
  <si>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</si>
  <si>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</si>
  <si>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</si>
  <si>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</si>
  <si>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</si>
  <si>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</si>
  <si>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</si>
  <si>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</si>
  <si>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</si>
  <si>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</si>
  <si>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</si>
  <si>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</si>
  <si>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</si>
  <si>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</si>
  <si>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</si>
  <si>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</si>
  <si>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</si>
  <si>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</si>
  <si>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</si>
  <si>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</si>
  <si>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</si>
  <si>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</si>
  <si>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</si>
  <si>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</si>
  <si>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</si>
  <si>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</si>
  <si>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</si>
  <si>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</si>
  <si>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</si>
  <si>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</si>
  <si>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</si>
  <si>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</si>
  <si>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</si>
  <si>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</si>
  <si>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</si>
  <si>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</si>
  <si>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</si>
  <si>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</si>
  <si>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</si>
  <si>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</si>
  <si>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</si>
  <si>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</si>
  <si>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</si>
  <si>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</si>
  <si>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</si>
  <si>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</si>
  <si>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</si>
  <si>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</si>
  <si>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</si>
  <si>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</si>
  <si>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</si>
  <si>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</si>
  <si>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</si>
  <si>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</si>
  <si>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</si>
  <si>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</si>
  <si>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</si>
  <si>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</si>
  <si>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</si>
  <si>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</si>
  <si>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</si>
  <si>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</si>
  <si>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</si>
  <si>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</si>
  <si>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</si>
  <si>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</si>
  <si>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</si>
  <si>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</si>
  <si>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</si>
  <si>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</si>
  <si>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</si>
  <si>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</si>
  <si>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</si>
  <si>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</si>
  <si>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</si>
  <si>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</si>
  <si>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</si>
  <si>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</si>
  <si>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</si>
  <si>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</si>
  <si>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</si>
  <si>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</si>
  <si>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</si>
  <si>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</si>
  <si>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</si>
  <si>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</si>
  <si>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</si>
  <si>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</si>
  <si>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</si>
  <si>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</si>
  <si>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</si>
  <si>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</si>
  <si>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</si>
  <si>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</si>
  <si>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</si>
  <si>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</si>
  <si>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</si>
  <si>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</si>
  <si>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</si>
  <si>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</si>
  <si>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</si>
  <si>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</si>
  <si>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</si>
  <si>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</si>
  <si>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</si>
  <si>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</si>
  <si>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</si>
  <si>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</si>
  <si>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</si>
  <si>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</si>
  <si>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</si>
  <si>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</si>
  <si>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</si>
  <si>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</si>
  <si>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</si>
  <si>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</si>
  <si>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</si>
  <si>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</si>
  <si>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</si>
  <si>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</si>
  <si>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</si>
  <si>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</si>
  <si>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</si>
  <si>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</si>
  <si>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</si>
  <si>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</si>
  <si>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</si>
  <si>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</si>
  <si>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</si>
  <si>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</si>
  <si>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</si>
  <si>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</si>
  <si>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</si>
  <si>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</si>
  <si>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</si>
  <si>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</si>
  <si>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</si>
  <si>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</si>
  <si>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</si>
  <si>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</si>
  <si>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</si>
  <si>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</si>
  <si>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</si>
  <si>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</si>
  <si>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</si>
  <si>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</si>
  <si>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</si>
  <si>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</si>
  <si>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</si>
  <si>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</si>
  <si>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</si>
  <si>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</si>
  <si>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</si>
  <si>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</si>
  <si>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</si>
  <si>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</si>
  <si>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</si>
  <si>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</si>
  <si>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</si>
  <si>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</si>
  <si>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</si>
  <si>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</si>
  <si>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</si>
  <si>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</si>
  <si>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</si>
  <si>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</si>
  <si>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</si>
  <si>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</si>
  <si>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</si>
  <si>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</si>
  <si>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</si>
  <si>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</si>
  <si>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</si>
  <si>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</si>
  <si>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</si>
  <si>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</si>
  <si>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</si>
  <si>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</si>
  <si>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</si>
  <si>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</si>
  <si>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</si>
  <si>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</si>
  <si>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</si>
  <si>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</si>
  <si>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</si>
  <si>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</si>
  <si>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</si>
  <si>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</si>
  <si>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</si>
  <si>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</si>
  <si>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</si>
  <si>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</si>
  <si>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</si>
  <si>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</si>
  <si>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</si>
  <si>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</si>
  <si>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</si>
  <si>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</si>
  <si>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</si>
  <si>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</si>
  <si>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</si>
  <si>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</si>
  <si>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</si>
  <si>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</si>
  <si>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</si>
  <si>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</si>
  <si>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</si>
  <si>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</si>
  <si>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</si>
  <si>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</si>
  <si>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</si>
  <si>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</si>
  <si>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</si>
  <si>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</si>
  <si>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</si>
  <si>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</si>
  <si>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</si>
  <si>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</si>
  <si>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</si>
  <si>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</si>
  <si>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</si>
  <si>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</si>
  <si>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</si>
  <si>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</si>
  <si>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</si>
  <si>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</si>
  <si>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</si>
  <si>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</si>
  <si>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</si>
  <si>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</si>
  <si>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</si>
  <si>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</si>
  <si>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</si>
  <si>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</si>
  <si>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</si>
  <si>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</si>
  <si>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</si>
  <si>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</si>
  <si>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</si>
  <si>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</si>
  <si>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</si>
  <si>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</si>
  <si>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</si>
  <si>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</si>
  <si>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</si>
  <si>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</si>
  <si>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</si>
  <si>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</si>
  <si>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</si>
  <si>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</si>
  <si>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</si>
  <si>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</si>
  <si>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</si>
  <si>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</si>
  <si>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</si>
  <si>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</si>
  <si>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</si>
  <si>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</si>
  <si>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</si>
  <si>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</si>
  <si>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</si>
  <si>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</si>
  <si>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</si>
  <si>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</si>
  <si>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</si>
  <si>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</si>
  <si>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</si>
  <si>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</si>
  <si>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</si>
  <si>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</si>
  <si>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</si>
  <si>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</si>
  <si>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</si>
  <si>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</si>
  <si>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</si>
  <si>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</si>
  <si>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</si>
  <si>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</si>
  <si>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</si>
  <si>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</si>
  <si>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</si>
  <si>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</si>
  <si>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</si>
  <si>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</si>
  <si>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</si>
  <si>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</si>
  <si>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</si>
  <si>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</si>
  <si>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</si>
  <si>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</si>
  <si>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</si>
  <si>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</si>
  <si>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</si>
  <si>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</si>
  <si>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</si>
  <si>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</si>
  <si>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</si>
  <si>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</si>
  <si>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</si>
  <si>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</si>
  <si>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</si>
  <si>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</si>
  <si>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</si>
  <si>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</si>
  <si>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</si>
  <si>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</si>
  <si>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</si>
  <si>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</si>
  <si>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</si>
  <si>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</si>
  <si>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</si>
  <si>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</si>
  <si>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</si>
  <si>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</si>
  <si>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</si>
  <si>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</si>
  <si>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</si>
  <si>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</si>
  <si>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</si>
  <si>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</si>
  <si>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</si>
  <si>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</si>
  <si>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</si>
  <si>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</si>
  <si>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</si>
  <si>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</si>
  <si>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</si>
  <si>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</si>
  <si>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</si>
  <si>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</si>
  <si>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</si>
  <si>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</si>
  <si>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</si>
  <si>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</si>
  <si>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</si>
  <si>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</si>
  <si>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</si>
  <si>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</si>
  <si>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</si>
  <si>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</si>
  <si>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</si>
  <si>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</si>
  <si>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</si>
  <si>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</si>
  <si>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</si>
  <si>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</si>
  <si>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</si>
  <si>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</si>
  <si>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</si>
  <si>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</si>
  <si>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</si>
  <si>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</si>
  <si>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</si>
  <si>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</si>
  <si>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</si>
  <si>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</si>
  <si>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</si>
  <si>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</si>
  <si>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</si>
  <si>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</si>
  <si>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</si>
  <si>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</si>
  <si>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</si>
  <si>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</si>
  <si>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</si>
  <si>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</si>
  <si>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</si>
  <si>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</si>
  <si>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</si>
  <si>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</si>
  <si>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</si>
  <si>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</si>
  <si>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</si>
  <si>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</si>
  <si>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</si>
  <si>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</si>
  <si>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</si>
  <si>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</si>
  <si>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</si>
  <si>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</si>
  <si>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</si>
  <si>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</si>
  <si>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</si>
  <si>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</si>
  <si>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</si>
  <si>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</si>
  <si>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</si>
  <si>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</si>
  <si>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</si>
  <si>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</si>
  <si>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</si>
  <si>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</si>
  <si>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</si>
  <si>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</si>
  <si>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</si>
  <si>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</si>
  <si>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</si>
  <si>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</si>
  <si>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</si>
  <si>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</si>
  <si>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</si>
  <si>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</si>
  <si>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</si>
  <si>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</si>
  <si>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</si>
  <si>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</si>
  <si>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</si>
  <si>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</si>
  <si>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</si>
  <si>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</si>
  <si>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</si>
  <si>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</si>
  <si>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</si>
  <si>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</si>
  <si>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</si>
  <si>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</si>
  <si>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</si>
  <si>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</si>
  <si>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</si>
  <si>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</si>
  <si>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</si>
  <si>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</si>
  <si>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</si>
  <si>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</si>
  <si>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</si>
  <si>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</si>
  <si>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</si>
  <si>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</si>
  <si>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</si>
  <si>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</si>
  <si>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</si>
  <si>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</si>
  <si>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</si>
  <si>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</si>
  <si>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</si>
  <si>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</si>
  <si>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</si>
  <si>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</si>
  <si>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</si>
  <si>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</si>
  <si>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</si>
  <si>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</si>
  <si>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</si>
  <si>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</si>
  <si>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</si>
  <si>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</si>
  <si>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</si>
  <si>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</si>
  <si>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</si>
  <si>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</si>
  <si>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</si>
  <si>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</si>
  <si>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</si>
  <si>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</si>
  <si>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</si>
  <si>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</si>
  <si>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</si>
  <si>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</si>
  <si>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</si>
  <si>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</si>
  <si>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</si>
  <si>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</si>
  <si>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</si>
  <si>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</si>
  <si>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</si>
  <si>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</si>
  <si>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</si>
  <si>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</si>
  <si>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</si>
  <si>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</si>
  <si>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</si>
  <si>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</si>
  <si>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</si>
  <si>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</si>
  <si>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</si>
  <si>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</si>
  <si>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</si>
  <si>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</si>
  <si>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</si>
  <si>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</si>
  <si>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</si>
  <si>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</si>
  <si>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</si>
  <si>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</si>
  <si>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</si>
  <si>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</si>
  <si>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</si>
  <si>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</si>
  <si>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</si>
  <si>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</si>
  <si>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</si>
  <si>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</si>
  <si>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</si>
  <si>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</si>
  <si>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</si>
  <si>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</si>
  <si>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</si>
  <si>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</si>
  <si>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</si>
  <si>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</si>
  <si>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</si>
  <si>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</si>
  <si>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</si>
  <si>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</si>
  <si>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</si>
  <si>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</si>
  <si>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</si>
  <si>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</si>
  <si>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</si>
  <si>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</si>
  <si>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</si>
  <si>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</si>
  <si>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</si>
  <si>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</si>
  <si>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</si>
  <si>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</si>
  <si>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</si>
  <si>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</si>
  <si>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</si>
  <si>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</si>
  <si>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</si>
  <si>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</si>
  <si>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</si>
  <si>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</si>
  <si>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</si>
  <si>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</si>
  <si>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</si>
  <si>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</si>
  <si>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</si>
  <si>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</si>
  <si>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</si>
  <si>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</si>
  <si>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</si>
  <si>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</si>
  <si>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</si>
  <si>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</si>
  <si>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</si>
  <si>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</si>
  <si>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</si>
  <si>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</si>
  <si>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</si>
  <si>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</si>
  <si>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</si>
  <si>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</si>
  <si>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</si>
  <si>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</si>
  <si>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</si>
  <si>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</si>
  <si>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</si>
  <si>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</si>
  <si>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</si>
  <si>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</si>
  <si>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</si>
  <si>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</si>
  <si>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</si>
  <si>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</si>
  <si>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</si>
  <si>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</si>
  <si>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</si>
  <si>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</si>
  <si>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</si>
  <si>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</si>
  <si>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</si>
  <si>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</si>
  <si>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</si>
  <si>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</si>
  <si>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</si>
  <si>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</si>
  <si>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</si>
  <si>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</si>
  <si>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</si>
  <si>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</si>
  <si>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</si>
  <si>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</si>
  <si>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</si>
  <si>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</si>
  <si>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</si>
  <si>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</si>
  <si>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</si>
  <si>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</si>
  <si>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</si>
  <si>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</si>
  <si>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</si>
  <si>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</si>
  <si>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</si>
  <si>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</si>
  <si>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</si>
  <si>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</si>
  <si>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</si>
  <si>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</si>
  <si>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</si>
  <si>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</si>
  <si>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</si>
  <si>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</si>
  <si>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</si>
  <si>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</si>
  <si>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</si>
  <si>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</si>
  <si>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</si>
  <si>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</si>
  <si>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</si>
  <si>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</si>
  <si>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</si>
  <si>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</si>
  <si>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</si>
  <si>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</si>
  <si>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</si>
  <si>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</si>
  <si>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</si>
  <si>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</si>
  <si>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</si>
  <si>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</si>
  <si>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</si>
  <si>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</si>
  <si>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</si>
  <si>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</si>
  <si>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</si>
  <si>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</si>
  <si>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</si>
  <si>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</si>
  <si>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</si>
  <si>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</si>
  <si>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</si>
  <si>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</si>
  <si>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</si>
  <si>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</si>
  <si>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</si>
  <si>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</si>
  <si>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</si>
  <si>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</si>
  <si>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</si>
  <si>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</si>
  <si>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</si>
  <si>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</si>
  <si>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</si>
  <si>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</si>
  <si>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</si>
  <si>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</si>
  <si>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</si>
  <si>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</si>
  <si>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</si>
  <si>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</si>
  <si>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</si>
  <si>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</si>
  <si>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</si>
  <si>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</si>
  <si>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</si>
  <si>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</si>
  <si>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</si>
  <si>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</si>
  <si>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</si>
  <si>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</si>
  <si>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</si>
  <si>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</si>
  <si>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</si>
  <si>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</si>
  <si>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</si>
  <si>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</si>
  <si>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</si>
  <si>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</si>
  <si>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</si>
  <si>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</si>
  <si>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</si>
  <si>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</si>
  <si>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</si>
  <si>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</si>
  <si>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</si>
  <si>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</si>
  <si>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</si>
  <si>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</si>
  <si>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</si>
  <si>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</si>
  <si>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</si>
  <si>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</si>
  <si>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</si>
  <si>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</si>
  <si>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</si>
  <si>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</si>
  <si>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</si>
  <si>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</si>
  <si>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</si>
  <si>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</si>
  <si>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</si>
  <si>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</si>
  <si>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</si>
  <si>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</si>
  <si>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</si>
  <si>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</si>
  <si>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</si>
  <si>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</si>
  <si>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</si>
  <si>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</si>
  <si>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</si>
  <si>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</si>
  <si>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</si>
  <si>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</si>
  <si>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</si>
  <si>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</si>
  <si>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</si>
  <si>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</si>
  <si>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</si>
  <si>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</si>
  <si>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</si>
  <si>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</si>
  <si>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</si>
  <si>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</si>
  <si>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</si>
  <si>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</si>
  <si>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</si>
  <si>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</si>
  <si>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</si>
  <si>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</si>
  <si>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</si>
  <si>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</si>
  <si>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</si>
  <si>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</si>
  <si>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</si>
  <si>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</si>
  <si>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</si>
  <si>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</si>
  <si>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</si>
  <si>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</si>
  <si>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</si>
  <si>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</si>
  <si>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</si>
  <si>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</si>
  <si>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</si>
  <si>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</si>
  <si>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</si>
  <si>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</si>
  <si>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</si>
  <si>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</si>
  <si>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</si>
  <si>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</si>
  <si>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</si>
  <si>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</si>
  <si>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</si>
  <si>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</si>
  <si>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</si>
  <si>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</si>
  <si>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</si>
  <si>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</si>
  <si>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</si>
  <si>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</si>
  <si>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</si>
  <si>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</si>
  <si>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</si>
  <si>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</si>
  <si>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</si>
  <si>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</si>
  <si>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</si>
  <si>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</si>
  <si>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</si>
  <si>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</si>
  <si>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</si>
  <si>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</si>
  <si>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</si>
  <si>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</si>
  <si>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</si>
  <si>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</si>
  <si>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</si>
  <si>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</si>
  <si>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</si>
  <si>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</si>
  <si>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</si>
  <si>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</si>
  <si>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</si>
  <si>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</si>
  <si>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</si>
  <si>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</si>
  <si>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</si>
  <si>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</si>
  <si>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</si>
  <si>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</si>
  <si>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</si>
  <si>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</si>
  <si>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</si>
  <si>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</si>
  <si>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</si>
  <si>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</si>
  <si>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</si>
  <si>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</si>
  <si>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</si>
  <si>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</si>
  <si>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</si>
  <si>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</si>
  <si>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</si>
  <si>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</si>
  <si>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</si>
  <si>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</si>
  <si>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</si>
  <si>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</si>
  <si>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</si>
  <si>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</si>
  <si>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</si>
  <si>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</si>
  <si>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</si>
  <si>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</si>
  <si>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</si>
  <si>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</si>
  <si>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</si>
  <si>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</si>
  <si>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</si>
  <si>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</si>
  <si>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</si>
  <si>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</si>
  <si>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</si>
  <si>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</si>
  <si>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</si>
  <si>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</si>
  <si>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</si>
  <si>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</si>
  <si>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</si>
  <si>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</si>
  <si>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</si>
  <si>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</si>
  <si>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</si>
  <si>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</si>
  <si>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</si>
  <si>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</si>
  <si>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</si>
  <si>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</si>
  <si>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</si>
  <si>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</si>
  <si>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</si>
  <si>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</si>
  <si>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</si>
  <si>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</si>
  <si>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</si>
  <si>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</si>
  <si>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</si>
  <si>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</si>
  <si>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</si>
  <si>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</si>
  <si>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</si>
  <si>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</si>
  <si>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</si>
  <si>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</si>
  <si>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</si>
  <si>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</si>
  <si>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</si>
  <si>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</si>
  <si>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</si>
  <si>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</si>
  <si>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</si>
  <si>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</si>
  <si>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</si>
  <si>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</si>
  <si>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</si>
  <si>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</si>
  <si>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</si>
  <si>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</si>
  <si>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</si>
  <si>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</si>
  <si>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</si>
  <si>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</si>
  <si>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</si>
  <si>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</si>
  <si>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</si>
  <si>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</si>
  <si>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</si>
  <si>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</si>
  <si>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</si>
  <si>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</si>
  <si>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</si>
  <si>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</si>
  <si>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</si>
  <si>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</si>
  <si>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</si>
  <si>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</si>
  <si>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</si>
  <si>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</si>
  <si>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</si>
  <si>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</si>
  <si>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</si>
  <si>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</si>
  <si>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</si>
  <si>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</si>
  <si>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</si>
  <si>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</si>
  <si>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</si>
  <si>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</si>
  <si>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</si>
  <si>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</si>
  <si>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</si>
  <si>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</si>
  <si>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</si>
  <si>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</si>
  <si>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</si>
  <si>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</si>
  <si>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</si>
  <si>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</si>
  <si>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</si>
  <si>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</si>
  <si>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</si>
  <si>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</si>
  <si>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</si>
  <si>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</si>
  <si>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</si>
  <si>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</si>
  <si>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</si>
  <si>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</si>
  <si>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</si>
  <si>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</si>
  <si>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</si>
  <si>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</si>
  <si>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</si>
  <si>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</si>
  <si>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</si>
  <si>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</si>
  <si>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</si>
  <si>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</si>
  <si>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</si>
  <si>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</si>
  <si>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</si>
  <si>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</si>
  <si>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</si>
  <si>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</si>
  <si>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</si>
  <si>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</si>
  <si>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</si>
  <si>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</si>
  <si>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</si>
  <si>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</si>
  <si>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</si>
  <si>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</si>
  <si>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</si>
  <si>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</si>
  <si>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</si>
  <si>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</si>
  <si>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</si>
  <si>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</si>
  <si>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</si>
  <si>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</si>
  <si>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</si>
  <si>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</si>
  <si>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</si>
  <si>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</si>
  <si>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</si>
  <si>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</si>
  <si>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</si>
  <si>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</si>
  <si>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</si>
  <si>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</si>
  <si>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</si>
  <si>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</si>
  <si>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</si>
  <si>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</si>
  <si>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</si>
  <si>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</si>
  <si>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</si>
  <si>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</si>
  <si>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</si>
  <si>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</si>
  <si>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</si>
  <si>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</si>
  <si>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</si>
  <si>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</si>
  <si>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</si>
  <si>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</si>
  <si>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</si>
  <si>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</si>
  <si>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</si>
  <si>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</si>
  <si>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</si>
  <si>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</si>
  <si>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</si>
  <si>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</si>
  <si>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</si>
  <si>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</si>
  <si>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</si>
  <si>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</si>
  <si>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</si>
  <si>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</si>
  <si>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</si>
  <si>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</si>
  <si>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</si>
  <si>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</si>
  <si>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</si>
  <si>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</si>
  <si>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</si>
  <si>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</si>
  <si>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</si>
  <si>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</si>
  <si>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</si>
  <si>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</si>
  <si>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</si>
  <si>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</si>
  <si>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</si>
  <si>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</si>
  <si>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</si>
  <si>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</si>
  <si>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</si>
  <si>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</si>
  <si>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</si>
  <si>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</si>
  <si>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</si>
  <si>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</si>
  <si>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</si>
  <si>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</si>
  <si>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</si>
  <si>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</si>
  <si>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</si>
  <si>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</si>
  <si>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</si>
  <si>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</si>
  <si>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</si>
  <si>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</si>
  <si>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</si>
  <si>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</si>
  <si>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</si>
  <si>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</si>
  <si>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</si>
  <si>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</si>
  <si>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</si>
  <si>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</si>
  <si>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</si>
  <si>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</si>
  <si>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</si>
  <si>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</si>
  <si>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</si>
  <si>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</si>
  <si>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</si>
  <si>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</si>
  <si>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</si>
  <si>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</si>
  <si>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</si>
  <si>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</si>
  <si>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</si>
  <si>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</si>
  <si>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</si>
  <si>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</si>
  <si>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</si>
  <si>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</si>
  <si>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</si>
  <si>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</si>
  <si>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</si>
  <si>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</si>
  <si>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</si>
  <si>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</si>
  <si>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</si>
  <si>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</si>
  <si>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</si>
  <si>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</si>
  <si>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</si>
  <si>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</si>
  <si>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</si>
  <si>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</si>
  <si>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</si>
  <si>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</si>
  <si>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</si>
  <si>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</si>
  <si>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</si>
  <si>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</si>
  <si>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</si>
  <si>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</si>
  <si>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</si>
  <si>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</si>
  <si>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</si>
  <si>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</si>
  <si>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</si>
  <si>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</si>
  <si>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</si>
  <si>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</si>
  <si>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</si>
  <si>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</si>
  <si>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</si>
  <si>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</si>
  <si>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</si>
  <si>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</si>
  <si>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</si>
  <si>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</si>
  <si>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</si>
  <si>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</si>
  <si>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</si>
  <si>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</si>
  <si>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</si>
  <si>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</si>
  <si>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</si>
  <si>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</si>
  <si>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</si>
  <si>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</si>
  <si>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</si>
  <si>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</si>
  <si>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</si>
  <si>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</si>
  <si>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</si>
  <si>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</si>
  <si>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</si>
  <si>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</si>
  <si>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</si>
  <si>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</si>
  <si>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</si>
  <si>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</si>
  <si>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</si>
  <si>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</si>
  <si>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</si>
  <si>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</si>
  <si>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</si>
  <si>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</si>
  <si>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</si>
  <si>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</si>
  <si>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</si>
  <si>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</si>
  <si>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</si>
  <si>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</si>
  <si>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</si>
  <si>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</si>
  <si>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</si>
  <si>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</si>
  <si>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</si>
  <si>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</si>
  <si>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</si>
  <si>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</si>
  <si>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</si>
  <si>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</si>
  <si>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</si>
  <si>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</si>
  <si>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</si>
  <si>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</si>
  <si>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</si>
  <si>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</si>
  <si>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</si>
  <si>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</si>
  <si>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</si>
  <si>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</si>
  <si>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</si>
  <si>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</si>
  <si>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</si>
  <si>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</si>
  <si>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</si>
  <si>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</si>
  <si>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</si>
  <si>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</si>
  <si>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</si>
  <si>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</si>
  <si>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</si>
  <si>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</si>
  <si>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</si>
  <si>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</si>
  <si>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</si>
  <si>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</si>
  <si>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</si>
  <si>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</si>
  <si>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</si>
  <si>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</si>
  <si>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</si>
  <si>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</si>
  <si>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</si>
  <si>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</si>
  <si>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</si>
  <si>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</si>
  <si>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</si>
  <si>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</si>
  <si>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</si>
  <si>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</si>
  <si>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</si>
  <si>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</si>
  <si>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</si>
  <si>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</si>
  <si>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</si>
  <si>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</si>
  <si>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</si>
  <si>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</si>
  <si>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</si>
  <si>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</si>
  <si>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</si>
  <si>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</si>
  <si>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</si>
  <si>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</si>
  <si>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</si>
  <si>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</si>
  <si>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</si>
  <si>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</si>
  <si>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</si>
  <si>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</si>
  <si>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</si>
  <si>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</si>
  <si>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</si>
  <si>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</si>
  <si>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</si>
  <si>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</si>
  <si>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</si>
  <si>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</si>
  <si>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</si>
  <si>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</si>
  <si>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</si>
  <si>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</si>
  <si>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</si>
  <si>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</si>
  <si>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</si>
  <si>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</si>
  <si>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</si>
  <si>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</si>
  <si>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</si>
  <si>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</si>
  <si>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</si>
  <si>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</si>
  <si>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</si>
  <si>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</si>
  <si>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</si>
  <si>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</si>
  <si>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</si>
  <si>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</si>
  <si>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</si>
  <si>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</si>
  <si>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</si>
  <si>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</si>
  <si>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</si>
  <si>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</si>
  <si>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</si>
  <si>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</si>
  <si>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</si>
  <si>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</si>
  <si>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</si>
  <si>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</si>
  <si>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</si>
  <si>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</si>
  <si>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</si>
  <si>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</si>
  <si>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</si>
  <si>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</si>
  <si>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</si>
  <si>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</si>
  <si>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</si>
  <si>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</si>
  <si>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</si>
  <si>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</si>
  <si>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</si>
  <si>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</si>
  <si>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</si>
  <si>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</si>
  <si>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</si>
  <si>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</si>
  <si>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</si>
  <si>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</si>
  <si>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</si>
  <si>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</si>
  <si>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</si>
  <si>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</si>
  <si>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</si>
  <si>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</si>
  <si>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</si>
  <si>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</si>
  <si>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</si>
  <si>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</si>
  <si>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</si>
  <si>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</si>
  <si>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</si>
  <si>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</si>
  <si>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</si>
  <si>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</si>
  <si>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</si>
  <si>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</si>
  <si>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</si>
  <si>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</si>
  <si>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</si>
  <si>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</si>
  <si>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</si>
  <si>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</si>
  <si>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</si>
  <si>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</si>
  <si>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</si>
  <si>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</si>
  <si>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</si>
  <si>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</si>
  <si>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</si>
  <si>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</si>
  <si>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</si>
  <si>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</si>
  <si>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</si>
  <si>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</si>
  <si>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</si>
  <si>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</si>
  <si>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</si>
  <si>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</si>
  <si>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</si>
  <si>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</si>
  <si>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</si>
  <si>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</si>
  <si>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</si>
  <si>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</si>
  <si>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</si>
  <si>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</si>
  <si>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</si>
  <si>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</si>
  <si>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</si>
  <si>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</si>
  <si>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</si>
  <si>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</si>
  <si>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</si>
  <si>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</si>
  <si>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</si>
  <si>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</si>
  <si>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</si>
  <si>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</si>
  <si>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</si>
  <si>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</si>
  <si>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</si>
  <si>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</si>
  <si>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</si>
  <si>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</si>
  <si>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</si>
  <si>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</si>
  <si>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</si>
  <si>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</si>
  <si>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</si>
  <si>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</si>
  <si>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</si>
  <si>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</si>
  <si>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</si>
  <si>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</si>
  <si>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</si>
  <si>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</si>
  <si>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</si>
  <si>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</si>
  <si>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</si>
  <si>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</si>
  <si>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</si>
  <si>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</si>
  <si>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</si>
  <si>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</si>
  <si>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</si>
  <si>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</si>
  <si>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</si>
  <si>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</si>
  <si>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</si>
  <si>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</si>
  <si>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</si>
  <si>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</si>
  <si>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</si>
  <si>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</si>
  <si>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</si>
  <si>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</si>
  <si>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</si>
  <si>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</si>
  <si>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</si>
  <si>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</si>
  <si>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</si>
  <si>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</si>
  <si>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</si>
  <si>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</si>
  <si>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</si>
  <si>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</si>
  <si>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</si>
  <si>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</si>
  <si>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</si>
  <si>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</si>
  <si>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</si>
  <si>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</si>
  <si>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</si>
  <si>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</si>
  <si>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</si>
  <si>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</si>
  <si>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</si>
  <si>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</si>
  <si>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</si>
  <si>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</si>
  <si>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</si>
  <si>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</si>
  <si>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</si>
  <si>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</si>
  <si>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</si>
  <si>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</si>
  <si>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</si>
  <si>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</si>
  <si>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</si>
  <si>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</si>
  <si>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</si>
  <si>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</si>
  <si>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</si>
  <si>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</si>
  <si>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</si>
  <si>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</si>
  <si>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</si>
  <si>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</si>
  <si>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</si>
  <si>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</si>
  <si>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</si>
  <si>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</si>
  <si>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</si>
  <si>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</si>
  <si>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</si>
  <si>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</si>
  <si>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</si>
  <si>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</si>
  <si>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</si>
  <si>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</si>
  <si>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</si>
  <si>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</si>
  <si>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</si>
  <si>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</si>
  <si>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</si>
  <si>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</si>
  <si>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</si>
  <si>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</si>
  <si>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</si>
  <si>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</si>
  <si>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</si>
  <si>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</si>
  <si>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</si>
  <si>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</si>
  <si>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</si>
  <si>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</si>
  <si>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</si>
  <si>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</si>
  <si>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</si>
  <si>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</si>
  <si>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</si>
  <si>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</si>
  <si>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</si>
  <si>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</si>
  <si>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</si>
  <si>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</si>
  <si>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</si>
  <si>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</si>
  <si>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</si>
  <si>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</si>
  <si>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</si>
  <si>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</si>
  <si>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</si>
  <si>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</si>
  <si>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</si>
  <si>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</si>
  <si>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</si>
  <si>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</si>
  <si>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</si>
  <si>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</si>
  <si>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</si>
  <si>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</si>
  <si>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</si>
  <si>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</si>
  <si>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</si>
  <si>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</si>
  <si>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</si>
  <si>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</si>
  <si>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</si>
  <si>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</si>
  <si>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</si>
  <si>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</si>
  <si>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</si>
  <si>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</si>
  <si>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</si>
  <si>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</si>
  <si>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</si>
  <si>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</si>
  <si>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</si>
  <si>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</si>
  <si>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</si>
  <si>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</si>
  <si>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</si>
  <si>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</si>
  <si>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</si>
  <si>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</si>
  <si>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</si>
  <si>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</si>
  <si>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</si>
  <si>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</si>
  <si>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</si>
  <si>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</si>
  <si>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</si>
  <si>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</si>
  <si>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</si>
  <si>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</si>
  <si>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</si>
  <si>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</si>
  <si>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</si>
  <si>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</si>
  <si>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</si>
  <si>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</si>
  <si>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</si>
  <si>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</si>
  <si>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</si>
  <si>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</si>
  <si>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</si>
  <si>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</si>
  <si>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</si>
  <si>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</si>
  <si>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</si>
  <si>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</si>
  <si>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</si>
  <si>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</si>
  <si>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</si>
  <si>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</si>
  <si>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</si>
  <si>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</si>
  <si>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</si>
  <si>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</si>
  <si>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</si>
  <si>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</si>
  <si>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</si>
  <si>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</si>
  <si>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</si>
  <si>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</si>
  <si>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</si>
  <si>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</si>
  <si>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</si>
  <si>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</si>
  <si>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</si>
  <si>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</si>
  <si>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</si>
  <si>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</si>
  <si>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</si>
  <si>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</si>
  <si>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</si>
  <si>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</si>
  <si>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</si>
  <si>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</si>
  <si>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</si>
  <si>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</si>
  <si>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</si>
  <si>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</si>
  <si>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</si>
  <si>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</si>
  <si>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</si>
  <si>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</si>
  <si>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</si>
  <si>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</si>
  <si>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</si>
  <si>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</si>
  <si>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</si>
  <si>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</si>
  <si>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</si>
  <si>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</si>
  <si>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</si>
  <si>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</si>
  <si>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</si>
  <si>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</si>
  <si>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</si>
  <si>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</si>
  <si>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</si>
  <si>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</si>
  <si>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</si>
  <si>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</si>
  <si>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</si>
  <si>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</si>
  <si>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</si>
  <si>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</si>
  <si>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</si>
  <si>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</si>
  <si>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</si>
  <si>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</si>
  <si>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</si>
  <si>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</si>
  <si>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</si>
  <si>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</si>
  <si>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</si>
  <si>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</si>
  <si>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</si>
  <si>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</si>
  <si>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</si>
  <si>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</si>
  <si>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</si>
  <si>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</si>
  <si>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</si>
  <si>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</si>
  <si>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</si>
  <si>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</si>
  <si>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</si>
  <si>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</si>
  <si>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</si>
  <si>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</si>
  <si>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</si>
  <si>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</si>
  <si>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</si>
  <si>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</si>
  <si>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</si>
  <si>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</si>
  <si>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</si>
  <si>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</si>
  <si>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</si>
  <si>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</si>
  <si>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</si>
  <si>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</si>
  <si>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</si>
  <si>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</si>
  <si>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</si>
  <si>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</si>
  <si>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</si>
  <si>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</si>
  <si>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</si>
  <si>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</si>
  <si>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</si>
  <si>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</si>
  <si>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</si>
  <si>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</si>
  <si>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</si>
  <si>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</si>
  <si>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</si>
  <si>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</si>
  <si>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</si>
  <si>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</si>
  <si>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</si>
  <si>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</si>
  <si>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</si>
  <si>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</si>
  <si>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</si>
  <si>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</si>
  <si>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</si>
  <si>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</si>
  <si>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</si>
  <si>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</si>
  <si>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</si>
  <si>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</si>
  <si>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</si>
  <si>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</si>
  <si>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</si>
  <si>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</si>
  <si>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</si>
  <si>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</si>
  <si>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</si>
  <si>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</si>
  <si>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</si>
  <si>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</si>
  <si>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</si>
  <si>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</si>
  <si>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</si>
  <si>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</si>
  <si>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</si>
  <si>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</si>
  <si>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</si>
  <si>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</si>
  <si>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</si>
  <si>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</si>
  <si>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</si>
  <si>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</si>
  <si>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</si>
  <si>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</si>
  <si>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</si>
  <si>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</si>
  <si>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</si>
  <si>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</si>
  <si>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</si>
  <si>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</si>
  <si>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</si>
  <si>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</si>
  <si>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</si>
  <si>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</si>
  <si>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</si>
  <si>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</si>
  <si>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</si>
  <si>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</si>
  <si>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</si>
  <si>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</si>
  <si>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</si>
  <si>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</si>
  <si>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</si>
  <si>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</si>
  <si>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</si>
  <si>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</si>
  <si>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</si>
  <si>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</si>
  <si>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</si>
  <si>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</si>
  <si>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</si>
  <si>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</si>
  <si>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</si>
  <si>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</si>
  <si>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</si>
  <si>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</si>
  <si>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</si>
  <si>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</si>
  <si>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</si>
  <si>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</si>
  <si>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</si>
  <si>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</si>
  <si>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</si>
  <si>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</si>
  <si>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</si>
  <si>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</si>
  <si>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</si>
  <si>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</si>
  <si>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</si>
  <si>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</si>
  <si>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</si>
  <si>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</si>
  <si>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</si>
  <si>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</si>
  <si>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</si>
  <si>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</si>
  <si>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</si>
  <si>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</si>
  <si>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</si>
  <si>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</si>
  <si>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</si>
  <si>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</si>
  <si>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</si>
  <si>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</si>
  <si>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</si>
  <si>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</si>
  <si>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</si>
  <si>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</si>
  <si>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</si>
  <si>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</si>
  <si>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</si>
  <si>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</si>
  <si>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</si>
  <si>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</si>
  <si>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</si>
  <si>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</si>
  <si>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</si>
  <si>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</si>
  <si>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</si>
  <si>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</si>
  <si>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</si>
  <si>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</si>
  <si>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</si>
  <si>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</si>
  <si>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</si>
  <si>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</si>
  <si>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</si>
  <si>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</si>
  <si>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</si>
  <si>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</si>
  <si>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</si>
  <si>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</si>
  <si>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</si>
  <si>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</si>
  <si>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</si>
  <si>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</si>
  <si>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</si>
  <si>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</si>
  <si>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</si>
  <si>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</si>
  <si>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</si>
  <si>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</si>
  <si>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</si>
  <si>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</si>
  <si>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</si>
  <si>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</si>
  <si>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</si>
  <si>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</si>
  <si>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</si>
  <si>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</si>
  <si>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</si>
  <si>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</si>
  <si>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</si>
  <si>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</si>
  <si>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</si>
  <si>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</si>
  <si>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</si>
  <si>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</si>
  <si>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</si>
  <si>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</si>
  <si>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</si>
  <si>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</si>
  <si>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</si>
  <si>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</si>
  <si>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</si>
  <si>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</si>
  <si>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</si>
  <si>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</si>
  <si>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</si>
  <si>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</si>
  <si>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</si>
  <si>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</si>
  <si>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</si>
  <si>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</si>
  <si>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</si>
  <si>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</si>
  <si>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</si>
  <si>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</si>
  <si>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</si>
  <si>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</si>
  <si>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</si>
  <si>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</si>
  <si>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</si>
  <si>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</si>
  <si>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</si>
  <si>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</si>
  <si>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</si>
  <si>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</si>
  <si>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</si>
  <si>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</si>
  <si>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</si>
  <si>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</si>
  <si>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</si>
  <si>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</si>
  <si>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</si>
  <si>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</si>
  <si>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</si>
  <si>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</si>
  <si>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</si>
  <si>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</si>
  <si>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</si>
  <si>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</si>
  <si>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</si>
  <si>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</si>
  <si>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</si>
  <si>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</si>
  <si>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</si>
  <si>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</si>
  <si>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</si>
  <si>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</si>
  <si>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</si>
  <si>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</si>
  <si>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</si>
  <si>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</si>
  <si>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</si>
  <si>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</si>
  <si>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</si>
  <si>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</si>
  <si>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</si>
  <si>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</si>
  <si>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</si>
  <si>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</si>
  <si>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</si>
  <si>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</si>
  <si>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</si>
  <si>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</si>
  <si>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</si>
  <si>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</si>
  <si>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</si>
  <si>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</si>
  <si>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</si>
  <si>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</si>
  <si>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</si>
  <si>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</si>
  <si>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</si>
  <si>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</si>
  <si>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</si>
  <si>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</si>
  <si>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</si>
  <si>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</si>
  <si>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</si>
  <si>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</si>
  <si>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</si>
  <si>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</si>
  <si>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</si>
  <si>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</si>
  <si>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</si>
  <si>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</si>
  <si>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</si>
  <si>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</si>
  <si>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</si>
  <si>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</si>
  <si>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</si>
  <si>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</si>
  <si>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</si>
  <si>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</si>
  <si>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</si>
  <si>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</si>
  <si>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</si>
  <si>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</si>
  <si>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</si>
  <si>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</si>
  <si>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</si>
  <si>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</si>
  <si>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</si>
  <si>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</si>
  <si>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</si>
  <si>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</si>
  <si>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</si>
  <si>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</si>
  <si>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</si>
  <si>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</si>
  <si>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</si>
  <si>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</si>
  <si>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</si>
  <si>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</si>
  <si>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</si>
  <si>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</si>
  <si>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</si>
  <si>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</si>
  <si>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</si>
  <si>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</si>
  <si>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</si>
  <si>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</si>
  <si>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</si>
  <si>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</si>
  <si>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</si>
  <si>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</si>
  <si>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</si>
  <si>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</si>
  <si>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</si>
  <si>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</si>
  <si>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</si>
  <si>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</si>
  <si>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</si>
  <si>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</si>
  <si>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</si>
  <si>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</si>
  <si>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</si>
  <si>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</si>
  <si>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</si>
  <si>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</si>
  <si>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</si>
  <si>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</si>
  <si>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</si>
  <si>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</si>
  <si>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</si>
  <si>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</si>
  <si>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</si>
  <si>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</si>
  <si>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</si>
  <si>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</si>
  <si>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</si>
  <si>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</si>
  <si>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</si>
  <si>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</si>
  <si>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</si>
  <si>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</si>
  <si>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</si>
  <si>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</si>
  <si>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</si>
  <si>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</si>
  <si>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</si>
  <si>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</si>
  <si>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</si>
  <si>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</si>
  <si>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</si>
  <si>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</si>
  <si>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</si>
  <si>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</si>
  <si>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</si>
  <si>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</si>
  <si>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</si>
  <si>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</si>
  <si>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</si>
  <si>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</si>
  <si>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</si>
  <si>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</si>
  <si>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</si>
  <si>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</si>
  <si>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</si>
  <si>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</si>
  <si>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</si>
  <si>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</si>
  <si>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</si>
  <si>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</si>
  <si>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</si>
  <si>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</si>
  <si>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</si>
  <si>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</si>
  <si>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</si>
  <si>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</si>
  <si>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</si>
  <si>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</si>
  <si>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</si>
  <si>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</si>
  <si>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</si>
  <si>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</si>
  <si>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</si>
  <si>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</si>
  <si>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</si>
  <si>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</si>
  <si>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</si>
  <si>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</si>
  <si>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</si>
  <si>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</si>
  <si>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</si>
  <si>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</si>
  <si>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</si>
  <si>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</si>
  <si>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</si>
  <si>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</si>
  <si>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</si>
  <si>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</si>
  <si>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</si>
  <si>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</si>
  <si>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</si>
  <si>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</si>
  <si>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</si>
  <si>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</si>
  <si>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</si>
  <si>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</si>
  <si>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</si>
  <si>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</si>
  <si>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</si>
  <si>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</si>
  <si>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</si>
  <si>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</si>
  <si>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</si>
  <si>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</si>
  <si>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</si>
  <si>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</si>
  <si>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</si>
  <si>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</si>
  <si>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</si>
  <si>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</si>
  <si>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</si>
  <si>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</si>
  <si>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</si>
  <si>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</si>
  <si>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</si>
  <si>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</si>
  <si>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</si>
  <si>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</si>
  <si>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</si>
  <si>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</si>
  <si>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</si>
  <si>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</si>
  <si>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</si>
  <si>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</si>
  <si>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</si>
  <si>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</si>
  <si>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</si>
  <si>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</si>
  <si>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</si>
  <si>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</si>
  <si>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</si>
  <si>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</si>
  <si>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</si>
  <si>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</si>
  <si>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</si>
  <si>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</si>
  <si>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</si>
  <si>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</si>
  <si>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</si>
  <si>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</si>
  <si>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</si>
  <si>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</si>
  <si>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</si>
  <si>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</si>
  <si>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</si>
  <si>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</si>
  <si>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</si>
  <si>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</si>
  <si>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</si>
  <si>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</si>
  <si>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</si>
  <si>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</si>
  <si>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</si>
  <si>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</si>
  <si>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</si>
  <si>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</si>
  <si>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</si>
  <si>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</si>
  <si>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</si>
  <si>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</si>
  <si>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</si>
  <si>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</si>
  <si>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</si>
  <si>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</si>
  <si>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</si>
  <si>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</si>
  <si>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</si>
  <si>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</si>
  <si>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</si>
  <si>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</si>
  <si>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</si>
  <si>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</si>
  <si>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</si>
  <si>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</si>
  <si>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</si>
  <si>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</si>
  <si>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</si>
  <si>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</si>
  <si>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</si>
  <si>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</si>
  <si>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</si>
  <si>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</si>
  <si>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</si>
  <si>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</si>
  <si>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</si>
  <si>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</si>
  <si>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</si>
  <si>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</si>
  <si>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</si>
  <si>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</si>
  <si>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</si>
  <si>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</si>
  <si>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</si>
  <si>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</si>
  <si>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</si>
  <si>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</si>
  <si>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</si>
  <si>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</si>
  <si>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</si>
  <si>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</si>
  <si>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</si>
  <si>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</si>
  <si>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</si>
  <si>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</si>
  <si>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</si>
  <si>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</si>
  <si>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</si>
  <si>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</si>
  <si>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</si>
  <si>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</si>
  <si>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</si>
  <si>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</si>
  <si>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</si>
  <si>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</si>
  <si>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</si>
  <si>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</si>
  <si>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</si>
  <si>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</si>
  <si>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</si>
  <si>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</si>
  <si>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</si>
  <si>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</si>
  <si>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</si>
  <si>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</si>
  <si>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</si>
  <si>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</si>
  <si>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</si>
  <si>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</si>
  <si>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</si>
  <si>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</si>
  <si>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</si>
  <si>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</si>
  <si>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</si>
  <si>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</si>
  <si>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</si>
  <si>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</si>
  <si>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</si>
  <si>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</si>
  <si>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</si>
  <si>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</si>
  <si>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</si>
  <si>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</si>
  <si>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</si>
  <si>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</si>
  <si>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</si>
  <si>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</si>
  <si>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</si>
  <si>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</si>
  <si>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</si>
  <si>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</si>
  <si>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</si>
  <si>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</si>
  <si>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</si>
  <si>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</si>
  <si>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</si>
  <si>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</si>
  <si>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</si>
  <si>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</si>
  <si>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</si>
  <si>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</si>
  <si>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</si>
  <si>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</si>
  <si>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</si>
  <si>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</si>
  <si>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</si>
  <si>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</si>
  <si>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</si>
  <si>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</si>
  <si>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</si>
  <si>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</si>
  <si>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</si>
  <si>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</si>
  <si>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</si>
  <si>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</si>
  <si>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</si>
  <si>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</si>
  <si>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</si>
  <si>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</si>
  <si>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</si>
  <si>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</si>
  <si>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</si>
  <si>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</si>
  <si>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</si>
  <si>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</si>
  <si>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</si>
  <si>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</si>
  <si>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</si>
  <si>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</si>
  <si>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</si>
  <si>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</si>
  <si>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</si>
  <si>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</si>
  <si>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</si>
  <si>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</si>
  <si>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</si>
  <si>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</si>
  <si>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</si>
  <si>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</si>
  <si>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</si>
  <si>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</si>
  <si>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</si>
  <si>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</si>
  <si>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</si>
  <si>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</si>
  <si>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</si>
  <si>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</si>
  <si>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</si>
  <si>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</si>
  <si>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</si>
  <si>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</si>
  <si>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</si>
  <si>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</si>
  <si>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</si>
  <si>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</si>
  <si>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</si>
  <si>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</si>
  <si>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</si>
  <si>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</si>
  <si>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</si>
  <si>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</si>
  <si>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</si>
  <si>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</si>
  <si>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</si>
  <si>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</si>
  <si>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</si>
  <si>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</si>
  <si>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</si>
  <si>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</si>
  <si>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</si>
  <si>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</si>
  <si>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</si>
  <si>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</si>
  <si>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</si>
  <si>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</si>
  <si>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</si>
  <si>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</si>
  <si>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</si>
  <si>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</si>
  <si>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</si>
  <si>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</si>
  <si>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</si>
  <si>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</si>
  <si>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</si>
  <si>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</si>
  <si>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</si>
  <si>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</si>
  <si>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</si>
  <si>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</si>
  <si>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</si>
  <si>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</si>
  <si>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</si>
  <si>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</si>
  <si>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</si>
  <si>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</si>
  <si>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</si>
  <si>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</si>
  <si>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</si>
  <si>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</si>
  <si>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</si>
  <si>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</si>
  <si>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</si>
  <si>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</si>
  <si>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</si>
  <si>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</si>
  <si>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</si>
  <si>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</si>
  <si>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</si>
  <si>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</si>
  <si>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</si>
  <si>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</si>
  <si>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</si>
  <si>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</si>
  <si>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</si>
  <si>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</si>
  <si>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</si>
  <si>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</si>
  <si>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</si>
  <si>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</si>
  <si>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</si>
  <si>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</si>
  <si>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</si>
  <si>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</si>
  <si>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</si>
  <si>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</si>
  <si>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</si>
  <si>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</si>
  <si>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</si>
  <si>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</si>
  <si>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</si>
  <si>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</si>
  <si>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</si>
  <si>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</si>
  <si>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</si>
  <si>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</si>
  <si>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</si>
  <si>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</si>
  <si>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</si>
  <si>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</si>
  <si>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</si>
  <si>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</si>
  <si>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</si>
  <si>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</si>
  <si>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</si>
  <si>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</si>
  <si>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</si>
  <si>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</si>
  <si>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</si>
  <si>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</si>
  <si>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</si>
  <si>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</si>
  <si>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</si>
  <si>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</si>
  <si>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</si>
  <si>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</si>
  <si>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</si>
  <si>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</si>
  <si>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</si>
  <si>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</si>
  <si>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</si>
  <si>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</si>
  <si>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</si>
  <si>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</si>
  <si>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</si>
  <si>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</si>
  <si>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</si>
  <si>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</si>
  <si>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</si>
  <si>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</si>
  <si>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</si>
  <si>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</si>
  <si>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</si>
  <si>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</si>
  <si>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</si>
  <si>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</si>
  <si>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</si>
  <si>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</si>
  <si>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</si>
  <si>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</si>
  <si>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</si>
  <si>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</si>
  <si>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</si>
  <si>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</si>
  <si>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</si>
  <si>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</si>
  <si>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</si>
  <si>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</si>
  <si>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</si>
  <si>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</si>
  <si>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</si>
  <si>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</si>
  <si>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</si>
  <si>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</si>
  <si>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</si>
  <si>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</si>
  <si>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</si>
  <si>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</si>
  <si>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</si>
  <si>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</si>
  <si>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</si>
  <si>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</si>
  <si>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</si>
  <si>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</si>
  <si>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</si>
  <si>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</si>
  <si>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</si>
  <si>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</si>
  <si>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</si>
  <si>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</si>
  <si>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</si>
  <si>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</si>
  <si>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</si>
  <si>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</si>
  <si>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</si>
  <si>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</si>
  <si>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</si>
  <si>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</si>
  <si>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</si>
  <si>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</si>
  <si>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</si>
  <si>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</si>
  <si>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</si>
  <si>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</si>
  <si>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</si>
  <si>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</si>
  <si>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</si>
  <si>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</si>
  <si>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</si>
  <si>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</si>
  <si>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</si>
  <si>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</si>
  <si>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</si>
  <si>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</si>
  <si>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</si>
  <si>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</si>
  <si>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</si>
  <si>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</si>
  <si>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</si>
  <si>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</si>
  <si>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</si>
  <si>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</si>
  <si>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</si>
  <si>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</si>
  <si>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</si>
  <si>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</si>
  <si>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</si>
  <si>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</si>
  <si>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</si>
  <si>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</si>
  <si>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</si>
  <si>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</si>
  <si>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</si>
  <si>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</si>
  <si>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</si>
  <si>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</si>
  <si>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</si>
  <si>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</si>
  <si>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</si>
  <si>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</si>
  <si>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</si>
  <si>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</si>
  <si>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</si>
  <si>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</si>
  <si>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</si>
  <si>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</si>
  <si>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</si>
  <si>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</si>
  <si>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</si>
  <si>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</si>
  <si>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</si>
  <si>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</si>
  <si>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</si>
  <si>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</si>
  <si>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</si>
  <si>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</si>
  <si>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</si>
  <si>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</si>
  <si>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</si>
  <si>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</si>
  <si>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</si>
  <si>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</si>
  <si>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</si>
  <si>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</si>
  <si>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</si>
  <si>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</si>
  <si>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</si>
  <si>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</si>
  <si>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</si>
  <si>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</si>
  <si>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</si>
  <si>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</si>
  <si>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</si>
  <si>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</si>
  <si>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</si>
  <si>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</si>
  <si>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</si>
  <si>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</si>
  <si>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</si>
  <si>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</si>
  <si>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</si>
  <si>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</si>
  <si>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</si>
  <si>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</si>
  <si>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</si>
  <si>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</si>
  <si>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</si>
  <si>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</si>
  <si>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</si>
  <si>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</si>
  <si>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</si>
  <si>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</si>
  <si>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</si>
  <si>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</si>
  <si>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</si>
  <si>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</si>
  <si>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</si>
  <si>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</si>
  <si>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</si>
  <si>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</si>
  <si>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</si>
  <si>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</si>
  <si>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</si>
  <si>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</si>
  <si>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</si>
  <si>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</si>
  <si>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</si>
  <si>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</si>
  <si>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</si>
  <si>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</si>
  <si>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</si>
  <si>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</si>
  <si>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</si>
  <si>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</si>
  <si>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</si>
  <si>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</si>
  <si>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</si>
  <si>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</si>
  <si>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</si>
  <si>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</si>
  <si>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</si>
  <si>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</si>
  <si>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</si>
  <si>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</si>
  <si>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</si>
  <si>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</si>
  <si>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</si>
  <si>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</si>
  <si>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</si>
  <si>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</si>
  <si>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</si>
  <si>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</si>
  <si>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</si>
  <si>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</si>
  <si>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</si>
  <si>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</si>
  <si>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</si>
  <si>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</si>
  <si>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</si>
  <si>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</si>
  <si>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</si>
  <si>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</si>
  <si>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</si>
  <si>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</si>
  <si>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</si>
  <si>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</si>
  <si>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</si>
  <si>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</si>
  <si>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</si>
  <si>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</si>
  <si>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</si>
  <si>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</si>
  <si>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</si>
  <si>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</si>
  <si>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</si>
  <si>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</si>
  <si>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</si>
  <si>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</si>
  <si>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</si>
  <si>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</si>
  <si>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</si>
  <si>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</si>
  <si>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</si>
  <si>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</si>
  <si>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</si>
  <si>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</si>
  <si>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</si>
  <si>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</si>
  <si>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</si>
  <si>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</si>
  <si>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</si>
  <si>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</si>
  <si>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</si>
  <si>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</si>
  <si>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</si>
  <si>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</si>
  <si>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</si>
  <si>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</si>
  <si>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</si>
  <si>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</si>
  <si>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</si>
  <si>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</si>
  <si>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</si>
  <si>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</si>
  <si>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</si>
  <si>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</si>
  <si>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</si>
  <si>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</si>
  <si>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</si>
  <si>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</si>
  <si>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</si>
  <si>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</si>
  <si>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</si>
  <si>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</si>
  <si>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</si>
  <si>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</si>
  <si>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</si>
  <si>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</si>
  <si>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</si>
  <si>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</si>
  <si>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</si>
  <si>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</si>
  <si>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</si>
  <si>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</si>
  <si>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</si>
  <si>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</si>
  <si>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</si>
  <si>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</si>
  <si>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</si>
  <si>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</si>
  <si>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</si>
  <si>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</si>
  <si>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</si>
  <si>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</si>
  <si>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</si>
  <si>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</si>
  <si>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</si>
  <si>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</si>
  <si>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</si>
  <si>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</si>
  <si>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</si>
  <si>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</si>
  <si>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</si>
  <si>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</si>
  <si>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</si>
  <si>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</si>
  <si>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</si>
  <si>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</si>
  <si>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</si>
  <si>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</si>
  <si>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</si>
  <si>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</si>
  <si>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</si>
  <si>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</si>
  <si>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</si>
  <si>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</si>
  <si>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</si>
  <si>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</si>
  <si>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</si>
  <si>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</si>
  <si>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</si>
  <si>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</si>
  <si>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</si>
  <si>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</si>
  <si>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</si>
  <si>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</si>
  <si>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</si>
  <si>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</si>
  <si>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</si>
  <si>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</si>
  <si>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</si>
  <si>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</si>
  <si>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</si>
  <si>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</si>
  <si>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</si>
  <si>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</si>
  <si>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</si>
  <si>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</si>
  <si>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</si>
  <si>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</si>
  <si>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</si>
  <si>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</si>
  <si>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</si>
  <si>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</si>
  <si>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</si>
  <si>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</si>
  <si>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</si>
  <si>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</si>
  <si>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</si>
  <si>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</si>
  <si>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</si>
  <si>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</si>
  <si>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</si>
  <si>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</si>
  <si>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</si>
  <si>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</si>
  <si>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</si>
  <si>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</si>
  <si>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</si>
  <si>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</si>
  <si>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</si>
  <si>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</si>
  <si>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</si>
  <si>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</si>
  <si>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</si>
  <si>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</si>
  <si>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</si>
  <si>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</si>
  <si>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</si>
  <si>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</si>
  <si>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</si>
  <si>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</si>
  <si>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</si>
  <si>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</si>
  <si>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</si>
  <si>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</si>
  <si>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</si>
  <si>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</si>
  <si>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</si>
  <si>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</si>
  <si>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</si>
  <si>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</si>
  <si>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</si>
  <si>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</si>
  <si>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</si>
  <si>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</si>
  <si>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</si>
  <si>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</si>
  <si>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</si>
  <si>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</si>
  <si>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</si>
  <si>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</si>
  <si>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</si>
  <si>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</si>
  <si>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</si>
  <si>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</si>
  <si>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</si>
  <si>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</si>
  <si>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</si>
  <si>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</si>
  <si>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</si>
  <si>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</si>
  <si>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</si>
  <si>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</si>
  <si>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</si>
  <si>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</si>
  <si>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</si>
  <si>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</si>
  <si>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</si>
  <si>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</si>
  <si>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</si>
  <si>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</si>
  <si>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</si>
  <si>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</si>
  <si>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</si>
  <si>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</si>
  <si>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</si>
  <si>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</si>
  <si>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</si>
  <si>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</si>
  <si>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</si>
  <si>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</si>
  <si>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</si>
  <si>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</si>
  <si>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</si>
  <si>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</si>
  <si>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</si>
  <si>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</si>
  <si>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</si>
  <si>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</si>
  <si>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</si>
  <si>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</si>
  <si>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</si>
  <si>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</si>
  <si>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</si>
  <si>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</si>
  <si>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</si>
  <si>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</si>
  <si>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</si>
  <si>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</si>
  <si>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</si>
  <si>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</si>
  <si>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</si>
  <si>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</si>
  <si>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</si>
  <si>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</si>
  <si>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</si>
  <si>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</si>
  <si>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</si>
  <si>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</si>
  <si>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</si>
  <si>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</si>
  <si>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</si>
  <si>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</si>
  <si>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</si>
  <si>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</si>
  <si>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</si>
  <si>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</si>
  <si>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</si>
  <si>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</si>
  <si>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</si>
  <si>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</si>
  <si>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</si>
  <si>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</si>
  <si>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</si>
  <si>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</si>
  <si>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</si>
  <si>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</si>
  <si>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</si>
  <si>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</si>
  <si>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</si>
  <si>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</si>
  <si>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</si>
  <si>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</si>
  <si>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</si>
  <si>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</si>
  <si>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</si>
  <si>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</si>
  <si>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</si>
  <si>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</si>
  <si>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</si>
  <si>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</si>
  <si>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</si>
  <si>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</si>
  <si>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</si>
  <si>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</si>
  <si>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</si>
  <si>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</si>
  <si>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</si>
  <si>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</si>
  <si>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</si>
  <si>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</si>
  <si>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</si>
  <si>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</si>
  <si>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</si>
  <si>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</si>
  <si>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</si>
  <si>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</si>
  <si>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</si>
  <si>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</si>
  <si>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</si>
  <si>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</si>
  <si>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</si>
  <si>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</si>
  <si>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</si>
  <si>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</si>
  <si>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</si>
  <si>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</si>
  <si>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</si>
  <si>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</si>
  <si>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</si>
  <si>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</si>
  <si>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</si>
  <si>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</si>
  <si>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</si>
  <si>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</si>
  <si>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</si>
  <si>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</si>
  <si>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</si>
  <si>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</si>
  <si>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</si>
  <si>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</si>
  <si>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</si>
  <si>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</si>
  <si>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</si>
  <si>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</si>
  <si>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</si>
  <si>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</si>
  <si>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</si>
  <si>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</si>
  <si>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</si>
  <si>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</si>
  <si>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</si>
  <si>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</si>
  <si>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</si>
  <si>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</si>
  <si>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</si>
  <si>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</si>
  <si>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</si>
  <si>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</si>
  <si>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</si>
  <si>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</si>
  <si>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</si>
  <si>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</si>
  <si>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</si>
  <si>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</si>
  <si>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</si>
  <si>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</si>
  <si>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</si>
  <si>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</si>
  <si>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</si>
  <si>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</si>
  <si>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</si>
  <si>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</si>
  <si>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</si>
  <si>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</si>
  <si>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</si>
  <si>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</si>
  <si>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</si>
  <si>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</si>
  <si>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</si>
  <si>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</si>
  <si>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</si>
  <si>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</si>
  <si>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</si>
  <si>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</si>
  <si>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</si>
  <si>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</si>
  <si>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</si>
  <si>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</si>
  <si>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</si>
  <si>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</si>
  <si>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</si>
  <si>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</si>
  <si>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</si>
  <si>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</si>
  <si>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</si>
  <si>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</si>
  <si>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</si>
  <si>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</si>
  <si>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</si>
  <si>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</si>
  <si>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</si>
  <si>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</si>
  <si>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</si>
  <si>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</si>
  <si>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</si>
  <si>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</si>
  <si>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</si>
  <si>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</si>
  <si>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</si>
  <si>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</si>
  <si>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</si>
  <si>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</si>
  <si>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</si>
  <si>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</si>
  <si>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</si>
  <si>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</si>
  <si>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</si>
  <si>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</si>
  <si>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</si>
  <si>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</si>
  <si>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</si>
  <si>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</si>
  <si>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</si>
  <si>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</si>
  <si>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</si>
  <si>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</si>
  <si>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</si>
  <si>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</si>
  <si>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</si>
  <si>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</si>
  <si>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</si>
  <si>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</si>
  <si>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</si>
  <si>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</si>
  <si>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</si>
  <si>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</si>
  <si>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</si>
  <si>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</si>
  <si>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</si>
  <si>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</si>
  <si>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</si>
  <si>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</si>
  <si>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</si>
  <si>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</si>
  <si>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</si>
  <si>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</si>
  <si>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</si>
  <si>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</si>
  <si>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</si>
  <si>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</si>
  <si>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</si>
  <si>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</si>
  <si>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</si>
  <si>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</si>
  <si>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</si>
  <si>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</si>
  <si>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</si>
  <si>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</si>
  <si>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</si>
  <si>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</si>
  <si>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</si>
  <si>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</si>
  <si>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</si>
  <si>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</si>
  <si>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</si>
  <si>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</si>
  <si>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</si>
  <si>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</si>
  <si>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</si>
  <si>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</si>
  <si>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</si>
  <si>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</si>
  <si>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</si>
  <si>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</si>
  <si>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</si>
  <si>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</si>
  <si>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</si>
  <si>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</si>
  <si>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</si>
  <si>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</si>
  <si>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</si>
  <si>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</si>
  <si>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</si>
  <si>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</si>
  <si>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</si>
  <si>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</si>
  <si>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</si>
  <si>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</si>
  <si>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</si>
  <si>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</si>
  <si>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</si>
  <si>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</si>
  <si>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</si>
  <si>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</si>
  <si>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</si>
  <si>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</si>
  <si>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</si>
  <si>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</si>
  <si>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</si>
  <si>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</si>
  <si>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</si>
  <si>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</si>
  <si>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</si>
  <si>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</si>
  <si>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</si>
  <si>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</si>
  <si>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</si>
  <si>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</si>
  <si>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</si>
  <si>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</si>
  <si>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</si>
  <si>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</si>
  <si>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</si>
  <si>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</si>
  <si>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</si>
  <si>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</si>
  <si>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</si>
  <si>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</si>
  <si>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</si>
  <si>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</si>
  <si>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</si>
  <si>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</si>
  <si>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</si>
  <si>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</si>
  <si>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</si>
  <si>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</si>
  <si>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</si>
  <si>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</si>
  <si>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</si>
  <si>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</si>
  <si>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</si>
  <si>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</si>
  <si>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</si>
  <si>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</si>
  <si>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</si>
  <si>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</si>
  <si>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</si>
  <si>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</si>
  <si>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</si>
  <si>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</si>
  <si>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</si>
  <si>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</si>
  <si>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</si>
  <si>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</si>
  <si>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</si>
  <si>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</si>
  <si>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</si>
  <si>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</si>
  <si>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</si>
  <si>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</si>
  <si>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</si>
  <si>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</si>
  <si>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</si>
  <si>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</si>
  <si>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</si>
  <si>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</si>
  <si>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</si>
  <si>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</si>
  <si>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</si>
  <si>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</si>
  <si>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</si>
  <si>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</si>
  <si>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</si>
  <si>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</si>
  <si>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</si>
  <si>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</si>
  <si>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</si>
  <si>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</si>
  <si>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</si>
  <si>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</si>
  <si>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</si>
  <si>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</si>
  <si>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</si>
  <si>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</si>
  <si>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</si>
  <si>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</si>
  <si>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</si>
  <si>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</si>
  <si>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</si>
  <si>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</si>
  <si>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</si>
  <si>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</si>
  <si>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</si>
  <si>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</si>
  <si>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</si>
  <si>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</si>
  <si>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</si>
  <si>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</si>
  <si>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</si>
  <si>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</si>
  <si>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</si>
  <si>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</si>
  <si>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</si>
  <si>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</si>
  <si>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</si>
  <si>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</si>
  <si>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</si>
  <si>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</si>
  <si>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</si>
  <si>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</si>
  <si>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</si>
  <si>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</si>
  <si>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</si>
  <si>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</si>
  <si>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</si>
  <si>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</si>
  <si>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</si>
  <si>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</si>
  <si>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</si>
  <si>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</si>
  <si>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</si>
  <si>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</si>
  <si>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</si>
  <si>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</si>
  <si>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</si>
  <si>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</si>
  <si>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</si>
  <si>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</si>
  <si>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</si>
  <si>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</si>
  <si>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</si>
  <si>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</si>
  <si>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</si>
  <si>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</si>
  <si>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</si>
  <si>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</si>
  <si>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</si>
  <si>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</si>
  <si>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</si>
  <si>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</si>
  <si>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</si>
  <si>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</si>
  <si>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</si>
  <si>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</si>
  <si>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</si>
  <si>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</si>
  <si>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</si>
  <si>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</si>
  <si>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</si>
  <si>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</si>
  <si>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</si>
  <si>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</si>
  <si>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</si>
  <si>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</si>
  <si>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</si>
  <si>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</si>
  <si>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</si>
  <si>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</si>
  <si>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</si>
  <si>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</si>
  <si>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</si>
  <si>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</si>
  <si>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</si>
  <si>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</si>
  <si>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</si>
  <si>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</si>
  <si>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</si>
  <si>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</si>
  <si>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</si>
  <si>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</si>
  <si>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</si>
  <si>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</si>
  <si>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</si>
  <si>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</si>
  <si>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</si>
  <si>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</si>
  <si>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</si>
  <si>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</si>
  <si>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</si>
  <si>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</si>
  <si>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</si>
  <si>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</si>
  <si>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</si>
  <si>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</si>
  <si>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</si>
  <si>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</si>
  <si>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</si>
  <si>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</si>
  <si>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</si>
  <si>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</si>
  <si>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</si>
  <si>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</si>
  <si>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</si>
  <si>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</si>
  <si>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</si>
  <si>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</si>
  <si>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</si>
  <si>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</si>
  <si>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</si>
  <si>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</si>
  <si>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</si>
  <si>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</si>
  <si>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</si>
  <si>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</si>
  <si>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</si>
  <si>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</si>
  <si>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</si>
  <si>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</si>
  <si>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</si>
  <si>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</si>
  <si>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</si>
  <si>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</si>
  <si>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</si>
  <si>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</si>
  <si>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</si>
  <si>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</si>
  <si>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</si>
  <si>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</si>
  <si>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</si>
  <si>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</si>
  <si>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</si>
  <si>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</si>
  <si>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</si>
  <si>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</si>
  <si>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</si>
  <si>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</si>
  <si>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</si>
  <si>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</si>
  <si>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</si>
  <si>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</si>
  <si>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</si>
  <si>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</si>
  <si>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</si>
  <si>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</si>
  <si>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</si>
  <si>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</si>
  <si>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</si>
  <si>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</si>
  <si>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</si>
  <si>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</si>
  <si>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</si>
  <si>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</si>
  <si>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</si>
  <si>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</si>
  <si>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</si>
  <si>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</si>
  <si>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</si>
  <si>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</si>
  <si>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</si>
  <si>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</si>
  <si>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</si>
  <si>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</si>
  <si>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</si>
  <si>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</si>
  <si>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</si>
  <si>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</si>
  <si>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</si>
  <si>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</si>
  <si>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</si>
  <si>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</si>
  <si>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</si>
  <si>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</si>
  <si>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</si>
  <si>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</si>
  <si>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</si>
  <si>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</si>
  <si>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</si>
  <si>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</si>
  <si>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</si>
  <si>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</si>
  <si>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</si>
  <si>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</si>
  <si>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</si>
  <si>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</si>
  <si>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</si>
  <si>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</si>
  <si>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</si>
  <si>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</si>
  <si>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</si>
  <si>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</si>
  <si>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</si>
  <si>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</si>
  <si>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</si>
  <si>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</si>
  <si>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</si>
  <si>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</si>
  <si>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</si>
  <si>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</si>
  <si>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</si>
  <si>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</si>
  <si>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</si>
  <si>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</si>
  <si>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</si>
  <si>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</si>
  <si>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</si>
  <si>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</si>
  <si>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</si>
  <si>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</si>
  <si>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</si>
  <si>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</si>
  <si>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</si>
  <si>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</si>
  <si>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</si>
  <si>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</si>
  <si>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</si>
  <si>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</si>
  <si>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</si>
  <si>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</si>
  <si>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</si>
  <si>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</si>
  <si>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</si>
  <si>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</si>
  <si>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</si>
  <si>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</si>
  <si>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</si>
  <si>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</si>
  <si>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</si>
  <si>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</si>
  <si>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</si>
  <si>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</si>
  <si>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</si>
  <si>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</si>
  <si>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</si>
  <si>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</si>
  <si>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</si>
  <si>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</si>
  <si>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</si>
  <si>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</si>
  <si>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</si>
  <si>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</si>
  <si>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</si>
  <si>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</si>
  <si>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</si>
  <si>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</si>
  <si>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</si>
  <si>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</si>
  <si>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</si>
  <si>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</si>
  <si>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</si>
  <si>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</si>
  <si>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</si>
  <si>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</si>
  <si>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</si>
  <si>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</si>
  <si>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</si>
  <si>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</si>
  <si>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</si>
  <si>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</si>
  <si>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</si>
  <si>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</si>
  <si>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</si>
  <si>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</si>
  <si>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</si>
  <si>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</si>
  <si>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</si>
  <si>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</si>
  <si>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</si>
  <si>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</si>
  <si>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</si>
  <si>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</si>
  <si>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</si>
  <si>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</si>
  <si>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</si>
  <si>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</si>
  <si>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</si>
  <si>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</si>
  <si>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</si>
  <si>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</si>
  <si>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</si>
  <si>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</si>
  <si>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</si>
  <si>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</si>
  <si>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</si>
  <si>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</si>
  <si>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</si>
  <si>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</si>
  <si>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</si>
  <si>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</si>
  <si>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</si>
  <si>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</si>
  <si>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</si>
  <si>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</si>
  <si>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</si>
  <si>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</si>
  <si>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</si>
  <si>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</si>
  <si>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</si>
  <si>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</si>
  <si>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</si>
  <si>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</si>
  <si>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</si>
  <si>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</si>
  <si>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</si>
  <si>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</si>
  <si>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</si>
  <si>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</si>
  <si>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</si>
  <si>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</si>
  <si>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</si>
  <si>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</si>
  <si>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</si>
  <si>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</si>
  <si>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</si>
  <si>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</si>
  <si>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</si>
  <si>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</si>
  <si>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</si>
  <si>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</si>
  <si>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</si>
  <si>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</si>
  <si>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</si>
  <si>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</si>
  <si>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</si>
  <si>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</si>
  <si>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</si>
  <si>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</si>
  <si>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</si>
  <si>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</si>
  <si>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</si>
  <si>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</si>
  <si>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</si>
  <si>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</si>
  <si>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</si>
  <si>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</si>
  <si>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</si>
  <si>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</si>
  <si>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</si>
  <si>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</si>
  <si>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</si>
  <si>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</si>
  <si>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</si>
  <si>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</si>
  <si>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</si>
  <si>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</si>
  <si>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</si>
  <si>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</si>
  <si>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</si>
  <si>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</si>
  <si>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</si>
  <si>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</si>
  <si>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</si>
  <si>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</si>
  <si>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</si>
  <si>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</si>
  <si>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</si>
  <si>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</si>
  <si>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</si>
  <si>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</si>
  <si>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</si>
  <si>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</si>
  <si>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</si>
  <si>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</si>
  <si>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</si>
  <si>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</si>
  <si>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</si>
  <si>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</si>
  <si>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</si>
  <si>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</si>
  <si>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</si>
  <si>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</si>
  <si>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</si>
  <si>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</si>
  <si>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</si>
  <si>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</si>
  <si>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</si>
  <si>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</si>
  <si>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</si>
  <si>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</si>
  <si>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</si>
  <si>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</si>
  <si>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</si>
  <si>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</si>
  <si>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</si>
  <si>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</si>
  <si>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</si>
  <si>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</si>
  <si>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</si>
  <si>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</si>
  <si>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</si>
  <si>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</si>
  <si>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</si>
  <si>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</si>
  <si>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</si>
  <si>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</si>
  <si>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</si>
  <si>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</si>
  <si>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</si>
  <si>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</si>
  <si>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</si>
  <si>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</si>
  <si>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</si>
  <si>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</si>
  <si>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</si>
  <si>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</si>
  <si>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</si>
  <si>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</si>
  <si>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</si>
  <si>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</si>
  <si>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</si>
  <si>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</si>
  <si>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</si>
  <si>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</si>
  <si>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</si>
  <si>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</si>
  <si>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</si>
  <si>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</si>
  <si>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</si>
  <si>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</si>
  <si>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</si>
  <si>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</si>
  <si>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</si>
  <si>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</si>
  <si>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</si>
  <si>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</si>
  <si>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</si>
  <si>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</si>
  <si>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</si>
  <si>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</si>
  <si>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</si>
  <si>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</si>
  <si>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</si>
  <si>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</si>
  <si>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</si>
  <si>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</si>
  <si>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</si>
  <si>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</si>
  <si>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</si>
  <si>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</si>
  <si>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</si>
  <si>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</si>
  <si>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</si>
  <si>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</si>
  <si>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</si>
  <si>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</si>
  <si>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</si>
  <si>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</si>
  <si>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</si>
  <si>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</si>
  <si>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</si>
  <si>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</si>
  <si>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</si>
  <si>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</si>
  <si>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</si>
  <si>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</si>
  <si>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</si>
  <si>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</si>
  <si>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</si>
  <si>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</si>
  <si>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</si>
  <si>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</si>
  <si>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</si>
  <si>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</si>
  <si>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</si>
  <si>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</si>
  <si>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</si>
  <si>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</si>
  <si>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</si>
  <si>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</si>
  <si>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</si>
  <si>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</si>
  <si>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</si>
  <si>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</si>
  <si>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</si>
  <si>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</si>
  <si>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</si>
  <si>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</si>
  <si>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</si>
  <si>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</si>
  <si>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</si>
  <si>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</si>
  <si>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</si>
  <si>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</si>
  <si>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</si>
  <si>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</si>
  <si>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</si>
  <si>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</si>
  <si>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</si>
  <si>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</si>
  <si>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</si>
  <si>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</si>
  <si>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</si>
  <si>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</si>
  <si>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</si>
  <si>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</si>
  <si>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</si>
  <si>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</si>
  <si>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</si>
  <si>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</si>
  <si>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</si>
  <si>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</si>
  <si>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</si>
  <si>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</si>
  <si>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</si>
  <si>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</si>
  <si>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</si>
  <si>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</si>
  <si>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</si>
  <si>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</si>
  <si>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</si>
  <si>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</si>
  <si>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</si>
  <si>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</si>
  <si>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</si>
  <si>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</si>
  <si>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</si>
  <si>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</si>
  <si>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</si>
  <si>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</si>
  <si>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</si>
  <si>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</si>
  <si>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</si>
  <si>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</si>
  <si>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</si>
  <si>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</si>
  <si>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</si>
  <si>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</si>
  <si>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</si>
  <si>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</si>
  <si>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</si>
  <si>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</si>
  <si>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</si>
  <si>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</si>
  <si>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</si>
  <si>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</si>
  <si>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</si>
  <si>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</si>
  <si>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</si>
  <si>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</si>
  <si>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</si>
  <si>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</si>
  <si>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</si>
  <si>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</si>
  <si>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</si>
  <si>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</si>
  <si>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</si>
  <si>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</si>
  <si>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</si>
  <si>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</si>
  <si>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</si>
  <si>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</si>
  <si>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</si>
  <si>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</si>
  <si>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</si>
  <si>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</si>
  <si>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</si>
  <si>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</si>
  <si>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</si>
  <si>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</si>
  <si>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</si>
  <si>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</si>
  <si>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</si>
  <si>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</si>
  <si>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</si>
  <si>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</si>
  <si>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</si>
  <si>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</si>
  <si>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</si>
  <si>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</si>
  <si>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</si>
  <si>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</si>
  <si>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</si>
  <si>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</si>
  <si>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</si>
  <si>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</si>
  <si>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</si>
  <si>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</si>
  <si>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</si>
  <si>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</si>
  <si>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</si>
  <si>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</si>
  <si>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</si>
  <si>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</si>
  <si>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</si>
  <si>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</si>
  <si>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</si>
  <si>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</si>
  <si>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</si>
  <si>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</si>
  <si>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</si>
  <si>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</si>
  <si>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</si>
  <si>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</si>
  <si>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</si>
  <si>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</si>
  <si>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</si>
  <si>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</si>
  <si>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</si>
  <si>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</si>
  <si>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</si>
  <si>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</si>
  <si>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</si>
  <si>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</si>
  <si>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</si>
  <si>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</si>
  <si>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</si>
  <si>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</si>
  <si>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</si>
  <si>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</si>
  <si>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</si>
  <si>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</si>
  <si>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</si>
  <si>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</si>
  <si>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</si>
  <si>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</si>
  <si>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</si>
  <si>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</si>
  <si>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</si>
  <si>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</si>
  <si>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</si>
  <si>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</si>
  <si>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</si>
  <si>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</si>
  <si>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</si>
  <si>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</si>
  <si>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</si>
  <si>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</si>
  <si>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</si>
  <si>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</si>
  <si>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</si>
  <si>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</si>
  <si>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</si>
  <si>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</si>
  <si>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</si>
  <si>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</si>
  <si>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</si>
  <si>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</si>
  <si>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</si>
  <si>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</si>
  <si>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</si>
  <si>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</si>
  <si>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</si>
  <si>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</si>
  <si>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</si>
  <si>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</si>
  <si>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</si>
  <si>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</si>
  <si>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</si>
  <si>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</si>
  <si>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</si>
  <si>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</si>
  <si>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</si>
  <si>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</si>
  <si>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</si>
  <si>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</si>
  <si>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</si>
  <si>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</si>
  <si>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</si>
  <si>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</si>
  <si>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</si>
  <si>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</si>
  <si>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</si>
  <si>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</si>
  <si>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</si>
  <si>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</si>
  <si>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</si>
  <si>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</si>
  <si>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</si>
  <si>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</si>
  <si>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</si>
  <si>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</si>
  <si>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</si>
  <si>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</si>
  <si>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</si>
  <si>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</si>
  <si>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</si>
  <si>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</si>
  <si>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</si>
  <si>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</si>
  <si>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</si>
  <si>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</si>
  <si>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</si>
  <si>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</si>
  <si>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</si>
  <si>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</si>
  <si>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</si>
  <si>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</si>
  <si>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</si>
  <si>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</si>
  <si>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</si>
  <si>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</si>
  <si>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</si>
  <si>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</si>
  <si>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</si>
  <si>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</si>
  <si>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</si>
  <si>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</si>
  <si>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</si>
  <si>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</si>
  <si>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</si>
  <si>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</si>
  <si>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</si>
  <si>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</si>
  <si>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</si>
  <si>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</si>
  <si>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</si>
  <si>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</si>
  <si>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</si>
  <si>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</si>
  <si>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</si>
  <si>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</si>
  <si>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</si>
  <si>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</si>
  <si>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</si>
  <si>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</si>
  <si>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</si>
  <si>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</si>
  <si>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</si>
  <si>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</si>
  <si>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</si>
  <si>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</si>
  <si>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</si>
  <si>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</si>
  <si>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</si>
  <si>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</si>
  <si>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</si>
  <si>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</si>
  <si>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</si>
  <si>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</si>
  <si>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</si>
  <si>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</si>
  <si>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</si>
  <si>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</si>
  <si>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</si>
  <si>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</si>
  <si>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</si>
  <si>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</si>
  <si>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</si>
  <si>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</si>
  <si>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</si>
  <si>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</si>
  <si>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</si>
  <si>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</si>
  <si>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</si>
  <si>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</si>
  <si>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</si>
  <si>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</si>
  <si>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</si>
  <si>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</si>
  <si>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</si>
  <si>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</si>
  <si>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</si>
  <si>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</si>
  <si>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</si>
  <si>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</si>
  <si>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</si>
  <si>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</si>
  <si>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</si>
  <si>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</si>
  <si>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</si>
  <si>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</si>
  <si>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</si>
  <si>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</si>
  <si>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</si>
  <si>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</si>
  <si>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</si>
  <si>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</si>
  <si>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</si>
  <si>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</si>
  <si>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</si>
  <si>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</si>
  <si>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</si>
  <si>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</si>
  <si>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</si>
  <si>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</si>
  <si>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</si>
  <si>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</si>
  <si>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</si>
  <si>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</si>
  <si>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</si>
  <si>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</si>
  <si>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</si>
  <si>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</si>
  <si>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</si>
  <si>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</si>
  <si>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</si>
  <si>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</si>
  <si>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</si>
  <si>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</si>
  <si>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</si>
  <si>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</si>
  <si>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</si>
  <si>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</si>
  <si>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</si>
  <si>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</si>
  <si>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</si>
  <si>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</si>
  <si>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</si>
  <si>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</si>
  <si>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</si>
  <si>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</si>
  <si>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</si>
  <si>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</si>
  <si>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</si>
  <si>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</si>
  <si>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</si>
  <si>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</si>
  <si>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</si>
  <si>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</si>
  <si>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</si>
  <si>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</si>
  <si>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</si>
  <si>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</si>
  <si>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</si>
  <si>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</si>
  <si>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</si>
  <si>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</si>
  <si>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</si>
  <si>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</si>
  <si>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</si>
  <si>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</si>
  <si>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</si>
  <si>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</si>
  <si>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</si>
  <si>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</si>
  <si>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</si>
  <si>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</si>
  <si>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</si>
  <si>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</si>
  <si>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</si>
  <si>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</si>
  <si>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</si>
  <si>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</si>
  <si>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</si>
  <si>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</si>
  <si>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</si>
  <si>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</si>
  <si>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</si>
  <si>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</si>
  <si>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</si>
  <si>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</si>
  <si>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</si>
  <si>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</si>
  <si>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</si>
  <si>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</si>
  <si>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</si>
  <si>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</si>
  <si>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</si>
  <si>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</si>
  <si>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</si>
  <si>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</si>
  <si>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</si>
  <si>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</si>
  <si>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</si>
  <si>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</si>
  <si>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</si>
  <si>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</si>
  <si>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</si>
  <si>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</si>
  <si>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</si>
  <si>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</si>
  <si>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</si>
  <si>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</si>
  <si>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</si>
  <si>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</si>
  <si>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</si>
  <si>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</si>
  <si>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</si>
  <si>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</si>
  <si>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</si>
  <si>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</si>
  <si>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</si>
  <si>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</si>
  <si>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</si>
  <si>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</si>
  <si>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</si>
  <si>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</si>
  <si>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</si>
  <si>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</si>
  <si>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</si>
  <si>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</si>
  <si>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</si>
  <si>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</si>
  <si>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</si>
  <si>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</si>
  <si>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</si>
  <si>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</si>
  <si>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</si>
  <si>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</si>
  <si>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</si>
  <si>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</si>
  <si>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</si>
  <si>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</si>
  <si>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</si>
  <si>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</si>
  <si>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</si>
  <si>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</si>
  <si>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</si>
  <si>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</si>
  <si>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</si>
  <si>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</si>
  <si>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</si>
  <si>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</si>
  <si>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</si>
  <si>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</si>
  <si>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</si>
  <si>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</si>
  <si>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</si>
  <si>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</si>
  <si>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</si>
  <si>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</si>
  <si>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</si>
  <si>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</si>
  <si>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</si>
  <si>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</si>
  <si>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</si>
  <si>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</si>
  <si>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</si>
  <si>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</si>
  <si>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</si>
  <si>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</si>
  <si>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</si>
  <si>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</si>
  <si>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</si>
  <si>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</si>
  <si>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</si>
  <si>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</si>
  <si>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</si>
  <si>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</si>
  <si>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</si>
  <si>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</si>
  <si>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</si>
  <si>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</si>
  <si>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</si>
  <si>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</si>
  <si>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</si>
  <si>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</si>
  <si>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</si>
  <si>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</si>
  <si>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</si>
  <si>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</si>
  <si>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</si>
  <si>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</si>
  <si>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</si>
  <si>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</si>
  <si>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</si>
  <si>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</si>
  <si>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</si>
  <si>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</si>
  <si>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</si>
  <si>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</si>
  <si>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</si>
  <si>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</si>
  <si>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</si>
  <si>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</si>
  <si>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</si>
  <si>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</si>
  <si>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</si>
  <si>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</si>
  <si>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</si>
  <si>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</si>
  <si>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</si>
  <si>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</si>
  <si>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</si>
  <si>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</si>
  <si>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</si>
  <si>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</si>
  <si>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</si>
  <si>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</si>
  <si>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</si>
  <si>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</si>
  <si>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</si>
  <si>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</si>
  <si>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</si>
  <si>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</si>
  <si>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</si>
  <si>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</si>
  <si>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</si>
  <si>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</si>
  <si>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</si>
  <si>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</si>
  <si>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</si>
  <si>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</si>
  <si>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</si>
  <si>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</si>
  <si>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</si>
  <si>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</si>
  <si>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</si>
  <si>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</si>
  <si>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</si>
  <si>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</si>
  <si>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</si>
  <si>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</si>
  <si>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</si>
  <si>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</si>
  <si>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</si>
  <si>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</si>
  <si>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</si>
  <si>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</si>
  <si>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</si>
  <si>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</si>
  <si>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</si>
  <si>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</si>
  <si>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</si>
  <si>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</si>
  <si>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</si>
  <si>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</si>
  <si>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</si>
  <si>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</si>
  <si>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</si>
  <si>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</si>
  <si>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</si>
  <si>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</si>
  <si>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</si>
  <si>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</si>
  <si>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</si>
  <si>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</si>
  <si>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</si>
  <si>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</si>
  <si>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</si>
  <si>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</si>
  <si>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</si>
  <si>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</si>
  <si>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</si>
  <si>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</si>
  <si>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</si>
  <si>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</si>
  <si>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</si>
  <si>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</si>
  <si>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</si>
  <si>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</si>
  <si>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</si>
  <si>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</si>
  <si>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</si>
  <si>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</si>
  <si>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</si>
  <si>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</si>
  <si>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</si>
  <si>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</si>
  <si>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</si>
  <si>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</si>
  <si>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</si>
  <si>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</si>
  <si>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</si>
  <si>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</si>
  <si>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</si>
  <si>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</si>
  <si>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</si>
  <si>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</si>
  <si>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</si>
  <si>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</si>
  <si>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</si>
  <si>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</si>
  <si>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</si>
  <si>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</si>
  <si>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</si>
  <si>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</si>
  <si>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</si>
  <si>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</si>
  <si>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</si>
  <si>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</si>
  <si>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</si>
  <si>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</si>
  <si>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</si>
  <si>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</si>
  <si>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</si>
  <si>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</si>
  <si>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</si>
  <si>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</si>
  <si>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</si>
  <si>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</si>
  <si>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</si>
  <si>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</si>
  <si>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</si>
  <si>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</si>
  <si>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</si>
  <si>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</si>
  <si>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</si>
  <si>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</si>
  <si>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</si>
  <si>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</si>
  <si>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</si>
  <si>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</si>
  <si>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</si>
  <si>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</si>
  <si>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</si>
  <si>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</si>
  <si>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</si>
  <si>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</si>
  <si>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</si>
  <si>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</si>
  <si>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</si>
  <si>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</si>
  <si>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</si>
  <si>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</si>
  <si>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</si>
  <si>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</si>
  <si>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</si>
  <si>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</si>
  <si>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</si>
  <si>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</si>
  <si>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</si>
  <si>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</si>
  <si>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</si>
  <si>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</si>
  <si>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</si>
  <si>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</si>
  <si>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</si>
  <si>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</si>
  <si>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</si>
  <si>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</si>
  <si>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</si>
  <si>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</si>
  <si>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</si>
  <si>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</si>
  <si>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</si>
  <si>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</si>
  <si>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</si>
  <si>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</si>
  <si>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</si>
  <si>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</si>
  <si>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</si>
  <si>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</si>
  <si>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</si>
  <si>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</si>
  <si>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</si>
  <si>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</si>
  <si>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</si>
  <si>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</si>
  <si>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</si>
  <si>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</si>
  <si>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</si>
  <si>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</si>
  <si>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</si>
  <si>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</si>
  <si>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</si>
  <si>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</si>
  <si>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</si>
  <si>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</si>
  <si>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</si>
  <si>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</si>
  <si>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</si>
  <si>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</si>
  <si>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</si>
  <si>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</si>
  <si>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</si>
  <si>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</si>
  <si>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</si>
  <si>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</si>
  <si>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</si>
  <si>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</si>
  <si>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</si>
  <si>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</si>
  <si>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</si>
  <si>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</si>
  <si>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</si>
  <si>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</si>
  <si>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</si>
  <si>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</si>
  <si>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</si>
  <si>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</si>
  <si>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</si>
  <si>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</si>
  <si>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</si>
  <si>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</si>
  <si>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</si>
  <si>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</si>
  <si>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</si>
  <si>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</si>
  <si>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</si>
  <si>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</si>
  <si>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</si>
  <si>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</si>
  <si>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</si>
  <si>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</si>
  <si>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</si>
  <si>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</si>
  <si>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</si>
  <si>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</si>
  <si>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</si>
  <si>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</si>
  <si>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</si>
  <si>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</si>
  <si>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</si>
  <si>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</si>
  <si>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</si>
  <si>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</si>
  <si>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</si>
  <si>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</si>
  <si>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</si>
  <si>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</si>
  <si>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</si>
  <si>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</si>
  <si>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</si>
  <si>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</si>
  <si>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</si>
  <si>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</si>
  <si>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</si>
  <si>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</si>
  <si>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</si>
  <si>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</si>
  <si>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</si>
  <si>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</si>
  <si>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</si>
  <si>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</si>
  <si>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</si>
  <si>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</si>
  <si>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</si>
  <si>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</si>
  <si>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</si>
  <si>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</si>
  <si>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</si>
  <si>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</si>
  <si>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</si>
  <si>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</si>
  <si>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</si>
  <si>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</si>
  <si>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</si>
  <si>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</si>
  <si>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</si>
  <si>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</si>
  <si>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</si>
  <si>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</si>
  <si>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</si>
  <si>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</si>
  <si>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</si>
  <si>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</si>
  <si>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</si>
  <si>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</si>
  <si>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</si>
  <si>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</si>
  <si>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</si>
  <si>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</si>
  <si>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</si>
  <si>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</si>
  <si>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</si>
  <si>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</si>
  <si>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</si>
  <si>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</si>
  <si>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</si>
  <si>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</si>
  <si>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</si>
  <si>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</si>
  <si>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</si>
  <si>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</si>
  <si>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</si>
  <si>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</si>
  <si>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</si>
  <si>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</si>
  <si>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</si>
  <si>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</si>
  <si>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</si>
  <si>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</si>
  <si>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</si>
  <si>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</si>
  <si>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</si>
  <si>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</si>
  <si>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</si>
  <si>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</si>
  <si>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</si>
  <si>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</si>
  <si>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</si>
  <si>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</si>
  <si>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</si>
  <si>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</si>
  <si>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</si>
  <si>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</si>
  <si>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</si>
  <si>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</si>
  <si>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</si>
  <si>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</si>
  <si>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</si>
  <si>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</si>
  <si>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</si>
  <si>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</si>
  <si>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</si>
  <si>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</si>
  <si>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</si>
  <si>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</si>
  <si>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</si>
  <si>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</si>
  <si>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</si>
  <si>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</si>
  <si>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</si>
  <si>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</si>
  <si>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</si>
  <si>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</si>
  <si>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</si>
  <si>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</si>
  <si>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</si>
  <si>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</si>
  <si>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</si>
  <si>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</si>
  <si>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</si>
  <si>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</si>
  <si>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</si>
  <si>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</si>
  <si>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</si>
  <si>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</si>
  <si>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</si>
  <si>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</si>
  <si>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</si>
  <si>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</si>
  <si>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</si>
  <si>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</si>
  <si>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</si>
  <si>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</si>
  <si>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</si>
  <si>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</si>
  <si>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</si>
  <si>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</si>
  <si>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</si>
  <si>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</si>
  <si>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</si>
  <si>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</si>
  <si>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</si>
  <si>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</si>
  <si>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</si>
  <si>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</si>
  <si>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</si>
  <si>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</si>
  <si>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</si>
  <si>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</si>
  <si>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</si>
  <si>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</si>
  <si>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</si>
  <si>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</si>
  <si>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</si>
  <si>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</si>
  <si>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</si>
  <si>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</si>
  <si>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</si>
  <si>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</si>
  <si>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</si>
  <si>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</si>
  <si>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</si>
  <si>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</si>
  <si>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</si>
  <si>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</si>
  <si>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</si>
  <si>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</si>
  <si>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</si>
  <si>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</si>
  <si>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</si>
  <si>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</si>
  <si>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</si>
  <si>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</si>
  <si>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</si>
  <si>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</si>
  <si>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</si>
  <si>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</si>
  <si>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</si>
  <si>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</si>
  <si>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</si>
  <si>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</si>
  <si>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</si>
  <si>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</si>
  <si>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</si>
  <si>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</si>
  <si>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</si>
  <si>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</si>
  <si>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</si>
  <si>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</si>
  <si>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</si>
  <si>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</si>
  <si>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</si>
  <si>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</si>
  <si>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</si>
  <si>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</si>
  <si>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</si>
  <si>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</si>
  <si>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</si>
  <si>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</si>
  <si>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</si>
  <si>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</si>
  <si>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</si>
  <si>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</si>
  <si>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</si>
  <si>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</si>
  <si>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</si>
  <si>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</si>
  <si>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</si>
  <si>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</si>
  <si>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</si>
  <si>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</si>
  <si>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</si>
  <si>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</si>
  <si>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</si>
  <si>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</si>
  <si>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</si>
  <si>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</si>
  <si>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</si>
  <si>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</si>
  <si>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</si>
  <si>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</si>
  <si>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</si>
  <si>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</si>
  <si>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</si>
  <si>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</si>
  <si>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</si>
  <si>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</si>
  <si>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</si>
  <si>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</si>
  <si>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</si>
  <si>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</si>
  <si>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</si>
  <si>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</si>
  <si>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</si>
  <si>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</si>
  <si>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</si>
  <si>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</si>
  <si>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</si>
  <si>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</si>
  <si>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</si>
  <si>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</si>
  <si>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</si>
  <si>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</si>
  <si>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</si>
  <si>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</si>
  <si>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</si>
  <si>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</si>
  <si>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</si>
  <si>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</si>
  <si>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</si>
  <si>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</si>
  <si>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</si>
  <si>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</si>
  <si>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</si>
  <si>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</si>
  <si>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</si>
  <si>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</si>
  <si>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</si>
  <si>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</si>
  <si>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</si>
  <si>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</si>
  <si>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</si>
  <si>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</si>
  <si>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</si>
  <si>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</si>
  <si>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</si>
  <si>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</si>
  <si>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</si>
  <si>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</si>
  <si>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</si>
  <si>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</si>
  <si>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</si>
  <si>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</si>
  <si>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</si>
  <si>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</si>
  <si>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</si>
  <si>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</si>
  <si>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</si>
  <si>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</si>
  <si>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</si>
  <si>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</si>
  <si>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</si>
  <si>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</si>
  <si>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</si>
  <si>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</si>
  <si>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</si>
  <si>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</si>
  <si>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</si>
  <si>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</si>
  <si>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</si>
  <si>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</si>
  <si>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</si>
  <si>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</si>
  <si>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</si>
  <si>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</si>
  <si>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</si>
  <si>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</si>
  <si>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</si>
  <si>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</si>
  <si>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</si>
  <si>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</si>
  <si>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</si>
  <si>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</si>
  <si>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</si>
  <si>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</si>
  <si>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</si>
  <si>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</si>
  <si>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</si>
  <si>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</si>
  <si>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</si>
  <si>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</si>
  <si>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</si>
  <si>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</si>
  <si>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</si>
  <si>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</si>
  <si>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</si>
  <si>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</si>
  <si>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</si>
  <si>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</si>
  <si>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</si>
  <si>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</si>
  <si>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</si>
  <si>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</si>
  <si>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</si>
  <si>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</si>
  <si>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</si>
  <si>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</si>
  <si>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</si>
  <si>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</si>
  <si>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</si>
  <si>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</si>
  <si>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</si>
  <si>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</si>
  <si>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</si>
  <si>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</si>
  <si>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</si>
  <si>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</si>
  <si>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</si>
  <si>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</si>
  <si>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</si>
  <si>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</si>
  <si>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</si>
  <si>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</si>
  <si>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</si>
  <si>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</si>
  <si>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</si>
  <si>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</si>
  <si>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</si>
  <si>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</si>
  <si>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</si>
  <si>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</si>
  <si>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</si>
  <si>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</si>
  <si>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</si>
  <si>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</si>
  <si>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</si>
  <si>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</si>
  <si>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</si>
  <si>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</si>
  <si>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</si>
  <si>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</si>
  <si>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</si>
  <si>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</si>
  <si>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</si>
  <si>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</si>
  <si>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</si>
  <si>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</si>
  <si>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</si>
  <si>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</si>
  <si>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</si>
  <si>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</si>
  <si>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</si>
  <si>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</si>
  <si>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</si>
  <si>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</si>
  <si>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</si>
  <si>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</si>
  <si>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</si>
  <si>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</si>
  <si>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</si>
  <si>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</si>
  <si>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</si>
  <si>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</si>
  <si>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</si>
  <si>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</si>
  <si>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</si>
  <si>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</si>
  <si>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</si>
  <si>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</si>
  <si>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</si>
  <si>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</si>
  <si>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</si>
  <si>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</si>
  <si>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</si>
  <si>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</si>
  <si>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</si>
  <si>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</si>
  <si>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</si>
  <si>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</si>
  <si>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</si>
  <si>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</si>
  <si>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</si>
  <si>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</si>
  <si>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</si>
  <si>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</si>
  <si>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</si>
  <si>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</si>
  <si>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</si>
  <si>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</si>
  <si>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</si>
  <si>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</si>
  <si>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</si>
  <si>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</si>
  <si>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</si>
  <si>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</si>
  <si>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</si>
  <si>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</si>
  <si>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</si>
  <si>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</si>
  <si>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</si>
  <si>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</si>
  <si>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</si>
  <si>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</si>
  <si>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</si>
  <si>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</si>
  <si>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</si>
  <si>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</si>
  <si>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</si>
  <si>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</si>
  <si>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</si>
  <si>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</si>
  <si>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</si>
  <si>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</si>
  <si>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</si>
  <si>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</si>
  <si>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</si>
  <si>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</si>
  <si>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</si>
  <si>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</si>
  <si>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</si>
  <si>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</si>
  <si>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</si>
  <si>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</si>
  <si>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</si>
  <si>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</si>
  <si>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</si>
  <si>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</si>
  <si>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</si>
  <si>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</si>
  <si>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</si>
  <si>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</si>
  <si>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</si>
  <si>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</si>
  <si>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</si>
  <si>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</si>
  <si>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</si>
  <si>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</si>
  <si>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</si>
  <si>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</si>
  <si>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</si>
  <si>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</si>
  <si>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</si>
  <si>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</si>
  <si>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</si>
  <si>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</si>
  <si>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</si>
  <si>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</si>
  <si>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</si>
  <si>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</si>
  <si>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</si>
  <si>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</si>
  <si>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</si>
  <si>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</si>
  <si>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</si>
  <si>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</si>
  <si>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</si>
  <si>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</si>
  <si>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</si>
  <si>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</si>
  <si>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</si>
  <si>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</si>
  <si>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</si>
  <si>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</si>
  <si>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</si>
  <si>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</si>
  <si>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</si>
  <si>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</si>
  <si>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</si>
  <si>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</si>
  <si>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</si>
  <si>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</si>
  <si>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</si>
  <si>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</si>
  <si>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</si>
  <si>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</si>
  <si>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</si>
  <si>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</si>
  <si>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</si>
  <si>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</si>
  <si>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</si>
  <si>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</si>
  <si>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</si>
  <si>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</si>
  <si>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</si>
  <si>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</si>
  <si>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</si>
  <si>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</si>
  <si>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</si>
  <si>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</si>
  <si>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</si>
  <si>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</si>
  <si>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</si>
  <si>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</si>
  <si>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</si>
  <si>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</si>
  <si>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</si>
  <si>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</si>
  <si>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</si>
  <si>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</si>
  <si>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</si>
  <si>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</si>
  <si>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</si>
  <si>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</si>
  <si>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</si>
  <si>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</si>
  <si>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</si>
  <si>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</si>
  <si>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</si>
  <si>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</si>
  <si>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</si>
  <si>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</si>
  <si>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</si>
  <si>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</si>
  <si>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</si>
  <si>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</si>
  <si>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</si>
  <si>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</si>
  <si>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</si>
  <si>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</si>
  <si>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</si>
  <si>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</si>
  <si>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</si>
  <si>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</si>
  <si>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</si>
  <si>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</si>
  <si>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</si>
  <si>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</si>
  <si>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</si>
  <si>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</si>
  <si>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</si>
  <si>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</si>
  <si>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</si>
  <si>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</si>
  <si>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</si>
  <si>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</si>
  <si>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</si>
  <si>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</si>
  <si>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</si>
  <si>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</si>
  <si>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</si>
  <si>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</si>
  <si>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</si>
  <si>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</si>
  <si>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</si>
  <si>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</si>
  <si>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</si>
  <si>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</si>
  <si>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</si>
  <si>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</si>
  <si>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</si>
  <si>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</si>
  <si>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</si>
  <si>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</si>
  <si>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</si>
  <si>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</si>
  <si>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</si>
  <si>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</si>
  <si>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</si>
  <si>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</si>
  <si>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</si>
  <si>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</si>
  <si>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</si>
  <si>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</si>
  <si>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</si>
  <si>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</si>
  <si>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</si>
  <si>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</si>
  <si>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</si>
  <si>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</si>
  <si>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</si>
  <si>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</si>
  <si>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</si>
  <si>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</si>
  <si>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</si>
  <si>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</si>
  <si>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</si>
  <si>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</si>
  <si>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</si>
  <si>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</si>
  <si>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</si>
  <si>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</si>
  <si>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</si>
  <si>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</si>
  <si>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</si>
  <si>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</si>
  <si>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</si>
  <si>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</si>
  <si>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</si>
  <si>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</si>
  <si>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</si>
  <si>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</si>
  <si>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</si>
  <si>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</si>
  <si>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</si>
  <si>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</si>
  <si>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</si>
  <si>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</si>
  <si>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</si>
  <si>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</si>
  <si>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</si>
  <si>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</si>
  <si>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</si>
  <si>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</si>
  <si>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</si>
  <si>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</si>
  <si>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</si>
  <si>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</si>
  <si>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</si>
  <si>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</si>
  <si>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</si>
  <si>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</si>
  <si>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</si>
  <si>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</si>
  <si>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</si>
  <si>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</si>
  <si>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</si>
  <si>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</si>
  <si>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</si>
  <si>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</si>
  <si>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</si>
  <si>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</si>
  <si>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</si>
  <si>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</si>
  <si>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</si>
  <si>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</si>
  <si>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</si>
  <si>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</si>
  <si>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</si>
  <si>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</si>
  <si>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</si>
  <si>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</si>
  <si>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</si>
  <si>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</si>
  <si>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</si>
  <si>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</si>
  <si>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</si>
  <si>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</si>
  <si>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</si>
  <si>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</si>
  <si>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</si>
  <si>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</si>
  <si>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</si>
  <si>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</si>
  <si>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</si>
  <si>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</si>
  <si>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</si>
  <si>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</si>
  <si>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</si>
  <si>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</si>
  <si>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</si>
  <si>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</si>
  <si>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</si>
  <si>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</si>
  <si>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</si>
  <si>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</si>
  <si>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</si>
  <si>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</si>
  <si>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</si>
  <si>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</si>
  <si>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</si>
  <si>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</si>
  <si>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</si>
  <si>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</si>
  <si>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</si>
  <si>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</si>
  <si>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</si>
  <si>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</si>
  <si>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</si>
  <si>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</si>
  <si>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</si>
  <si>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</si>
  <si>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</si>
  <si>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</si>
  <si>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</si>
  <si>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</si>
  <si>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</si>
  <si>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</si>
  <si>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</si>
  <si>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</si>
  <si>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</si>
  <si>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</si>
  <si>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</si>
  <si>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</si>
  <si>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</si>
  <si>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</si>
  <si>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</si>
  <si>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</si>
  <si>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</si>
  <si>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</si>
  <si>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</si>
  <si>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</si>
  <si>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</si>
  <si>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</si>
  <si>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</si>
  <si>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</si>
  <si>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</si>
  <si>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</si>
  <si>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</si>
  <si>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</si>
  <si>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</si>
  <si>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</si>
  <si>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</si>
  <si>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</si>
  <si>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</si>
  <si>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</si>
  <si>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</si>
  <si>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</si>
  <si>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</si>
  <si>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</si>
  <si>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</si>
  <si>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</si>
  <si>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</si>
  <si>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</si>
  <si>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</si>
  <si>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</si>
  <si>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</si>
  <si>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</si>
  <si>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</si>
  <si>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</si>
  <si>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</si>
  <si>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</si>
  <si>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</si>
  <si>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</si>
  <si>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</si>
  <si>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</si>
  <si>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</si>
  <si>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</si>
  <si>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</si>
  <si>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</si>
  <si>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</si>
  <si>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</si>
  <si>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</si>
  <si>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</si>
  <si>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</si>
  <si>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</si>
  <si>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</si>
  <si>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</si>
  <si>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</si>
  <si>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</si>
  <si>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</si>
  <si>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</si>
  <si>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</si>
  <si>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</si>
  <si>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</si>
  <si>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</si>
  <si>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</si>
  <si>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</si>
  <si>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</si>
  <si>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</si>
  <si>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</si>
  <si>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</si>
  <si>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</si>
  <si>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</si>
  <si>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</si>
  <si>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</si>
  <si>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</si>
  <si>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</si>
  <si>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</si>
  <si>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</si>
  <si>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</si>
  <si>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</si>
  <si>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</si>
  <si>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</si>
  <si>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</si>
  <si>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</si>
  <si>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</si>
  <si>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</si>
  <si>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</si>
  <si>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</si>
  <si>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</si>
  <si>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</si>
  <si>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</si>
  <si>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</si>
  <si>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</si>
  <si>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</si>
  <si>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</si>
  <si>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</si>
  <si>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</si>
  <si>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</si>
  <si>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</si>
  <si>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</si>
  <si>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</si>
  <si>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</si>
  <si>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</si>
  <si>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</si>
  <si>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</si>
  <si>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</si>
  <si>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</si>
  <si>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</si>
  <si>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</si>
  <si>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</si>
  <si>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</si>
  <si>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</si>
  <si>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</si>
  <si>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</si>
  <si>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</si>
  <si>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</si>
  <si>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</si>
  <si>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</si>
  <si>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</si>
  <si>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</si>
  <si>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</si>
  <si>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</si>
  <si>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</si>
  <si>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</si>
  <si>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</si>
  <si>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</si>
  <si>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</si>
  <si>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</si>
  <si>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</si>
  <si>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</si>
  <si>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</si>
  <si>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</si>
  <si>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</si>
  <si>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</si>
  <si>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</si>
  <si>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</si>
  <si>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</si>
  <si>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</si>
  <si>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</si>
  <si>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</si>
  <si>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</si>
  <si>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</si>
  <si>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</si>
  <si>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</si>
  <si>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</si>
  <si>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</si>
  <si>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</si>
  <si>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</si>
  <si>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</si>
  <si>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</si>
  <si>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</si>
  <si>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</si>
  <si>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</si>
  <si>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</si>
  <si>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</si>
  <si>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</si>
  <si>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</si>
  <si>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</si>
  <si>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</si>
  <si>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</si>
  <si>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</si>
  <si>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</si>
  <si>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</si>
  <si>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</si>
  <si>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</si>
  <si>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</si>
  <si>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</si>
  <si>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</si>
  <si>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</si>
  <si>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</si>
  <si>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</si>
  <si>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</si>
  <si>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</si>
  <si>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</si>
  <si>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</si>
  <si>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</si>
  <si>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</si>
  <si>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</si>
  <si>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</si>
  <si>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</si>
  <si>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</si>
  <si>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</si>
  <si>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</si>
  <si>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</si>
  <si>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</si>
  <si>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</si>
  <si>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</si>
  <si>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</si>
  <si>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</si>
  <si>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</si>
  <si>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</si>
  <si>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</si>
  <si>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</si>
  <si>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</si>
  <si>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</si>
  <si>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</si>
  <si>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</si>
  <si>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</si>
  <si>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</si>
  <si>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</si>
  <si>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</si>
  <si>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</si>
  <si>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</si>
  <si>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</si>
  <si>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</si>
  <si>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</si>
  <si>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</si>
  <si>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</si>
  <si>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</si>
  <si>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</si>
  <si>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</si>
  <si>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</si>
  <si>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</si>
  <si>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</si>
  <si>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</si>
  <si>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</si>
  <si>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</si>
  <si>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</si>
  <si>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</si>
  <si>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</si>
  <si>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</si>
  <si>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</si>
  <si>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</si>
  <si>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</si>
  <si>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</si>
  <si>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</si>
  <si>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</si>
  <si>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</si>
  <si>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</si>
  <si>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</si>
  <si>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</si>
  <si>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</si>
  <si>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</si>
  <si>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</si>
  <si>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</si>
  <si>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</si>
  <si>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</si>
  <si>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</si>
  <si>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</si>
  <si>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</si>
  <si>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</si>
  <si>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</si>
  <si>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</si>
  <si>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</si>
  <si>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</si>
  <si>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</si>
  <si>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</si>
  <si>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</si>
  <si>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</si>
  <si>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</si>
  <si>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</si>
  <si>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</si>
  <si>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</si>
  <si>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</si>
  <si>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</si>
  <si>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</si>
  <si>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</si>
  <si>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</si>
  <si>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</si>
  <si>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</si>
  <si>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</si>
  <si>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</si>
  <si>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</si>
  <si>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</si>
  <si>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</si>
  <si>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</si>
  <si>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</si>
  <si>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</si>
  <si>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</si>
  <si>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</si>
  <si>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</si>
  <si>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</si>
  <si>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</si>
  <si>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</si>
  <si>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</si>
  <si>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</si>
  <si>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</si>
  <si>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</si>
  <si>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</si>
  <si>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</si>
  <si>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</si>
  <si>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</si>
  <si>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</si>
  <si>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</si>
  <si>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</si>
  <si>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</si>
  <si>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</si>
  <si>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</si>
  <si>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</si>
  <si>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</si>
  <si>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</si>
  <si>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</si>
  <si>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</si>
  <si>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</si>
  <si>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</si>
  <si>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</si>
  <si>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</si>
  <si>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</si>
  <si>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</si>
  <si>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</si>
  <si>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</si>
  <si>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</si>
  <si>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</si>
  <si>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</si>
  <si>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</si>
  <si>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</si>
  <si>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</si>
  <si>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</si>
  <si>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</si>
  <si>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</si>
  <si>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</si>
  <si>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</si>
  <si>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</si>
  <si>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</si>
  <si>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</si>
  <si>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</si>
  <si>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</si>
  <si>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</si>
  <si>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</si>
  <si>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</si>
  <si>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</si>
  <si>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</si>
  <si>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</si>
  <si>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</si>
  <si>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</si>
  <si>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</si>
  <si>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</si>
  <si>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</si>
  <si>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</si>
  <si>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</si>
  <si>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</si>
  <si>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</si>
  <si>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</si>
  <si>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</si>
  <si>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</si>
  <si>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</si>
  <si>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</si>
  <si>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</si>
  <si>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</si>
  <si>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</si>
  <si>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</si>
  <si>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</si>
  <si>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</si>
  <si>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</si>
  <si>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</si>
  <si>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</si>
  <si>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</si>
  <si>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</si>
  <si>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</si>
  <si>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</si>
  <si>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</si>
  <si>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</si>
  <si>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</si>
  <si>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</si>
  <si>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</si>
  <si>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</si>
  <si>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</si>
  <si>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</si>
  <si>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</si>
  <si>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</si>
  <si>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</si>
  <si>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</si>
  <si>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</si>
  <si>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</si>
  <si>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</si>
  <si>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</si>
  <si>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</si>
  <si>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</si>
  <si>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</si>
  <si>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</si>
  <si>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</si>
  <si>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</si>
  <si>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</si>
  <si>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</si>
  <si>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</si>
  <si>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</si>
  <si>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</si>
  <si>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</si>
  <si>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</si>
  <si>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</si>
  <si>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</si>
  <si>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</si>
  <si>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</si>
  <si>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</si>
  <si>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</si>
  <si>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</si>
  <si>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</si>
  <si>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</si>
  <si>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</si>
  <si>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</si>
  <si>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</si>
  <si>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</si>
  <si>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</si>
  <si>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</si>
  <si>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</si>
  <si>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</si>
  <si>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</si>
  <si>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</si>
  <si>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</si>
  <si>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</si>
  <si>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</si>
  <si>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</si>
  <si>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</si>
  <si>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</si>
  <si>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</si>
  <si>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</si>
  <si>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</si>
  <si>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</si>
  <si>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</si>
  <si>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</si>
  <si>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</si>
  <si>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</si>
  <si>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</si>
  <si>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</si>
  <si>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</si>
  <si>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</si>
  <si>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</si>
  <si>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</si>
  <si>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</si>
  <si>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</si>
  <si>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</si>
  <si>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</si>
  <si>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</si>
  <si>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</si>
  <si>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</si>
  <si>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</si>
  <si>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</si>
  <si>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</si>
  <si>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</si>
  <si>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</si>
  <si>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</si>
  <si>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</si>
  <si>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</si>
  <si>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</si>
  <si>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</si>
  <si>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</si>
  <si>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</si>
  <si>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</si>
  <si>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</si>
  <si>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</si>
  <si>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</si>
  <si>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</si>
  <si>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</si>
  <si>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</si>
  <si>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</si>
  <si>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</si>
  <si>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</si>
  <si>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</si>
  <si>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</si>
  <si>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</si>
  <si>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</si>
  <si>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</si>
  <si>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</si>
  <si>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</si>
  <si>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</si>
  <si>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</si>
  <si>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</si>
  <si>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</si>
  <si>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</si>
  <si>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</si>
  <si>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</si>
  <si>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</si>
  <si>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</si>
  <si>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</si>
  <si>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</si>
  <si>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</si>
  <si>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</si>
  <si>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</si>
  <si>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</si>
  <si>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</si>
  <si>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</si>
  <si>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</si>
  <si>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</si>
  <si>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</si>
  <si>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</si>
  <si>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</si>
  <si>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</si>
  <si>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</si>
  <si>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</si>
  <si>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</si>
  <si>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</si>
  <si>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</si>
  <si>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</si>
  <si>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</si>
  <si>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</si>
  <si>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</si>
  <si>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</si>
  <si>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</si>
  <si>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</si>
  <si>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</si>
  <si>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</si>
  <si>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</si>
  <si>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</si>
  <si>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</si>
  <si>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</si>
  <si>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</si>
  <si>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</si>
  <si>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</si>
  <si>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</si>
  <si>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</si>
  <si>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</si>
  <si>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</si>
  <si>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</si>
  <si>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</si>
  <si>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</si>
  <si>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</si>
  <si>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</si>
  <si>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</si>
  <si>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</si>
  <si>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</si>
  <si>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</si>
  <si>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</si>
  <si>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</si>
  <si>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</si>
  <si>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</si>
  <si>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</si>
  <si>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</si>
  <si>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</si>
  <si>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</si>
  <si>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</si>
  <si>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</si>
  <si>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</si>
  <si>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</si>
  <si>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</si>
  <si>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</si>
  <si>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</si>
  <si>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</si>
  <si>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</si>
  <si>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</si>
  <si>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</si>
  <si>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</si>
  <si>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</si>
  <si>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</si>
  <si>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</si>
  <si>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</si>
  <si>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</si>
  <si>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</si>
  <si>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</si>
  <si>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</si>
  <si>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</si>
  <si>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</si>
  <si>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</si>
  <si>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</si>
  <si>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</si>
  <si>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</si>
  <si>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</si>
  <si>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</si>
  <si>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</si>
  <si>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</si>
  <si>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</si>
  <si>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</si>
  <si>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</si>
  <si>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</si>
  <si>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</si>
  <si>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</si>
  <si>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</si>
  <si>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</si>
  <si>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</si>
  <si>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</si>
  <si>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</si>
  <si>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</si>
  <si>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</si>
  <si>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</si>
  <si>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</si>
  <si>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</si>
  <si>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</si>
  <si>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</si>
  <si>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</si>
  <si>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</si>
  <si>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</si>
  <si>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</si>
  <si>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</si>
  <si>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</si>
  <si>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</si>
  <si>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</si>
  <si>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</si>
  <si>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</si>
  <si>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</si>
  <si>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</si>
  <si>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</si>
  <si>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</si>
  <si>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</si>
  <si>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</si>
  <si>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</si>
  <si>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</si>
  <si>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</si>
  <si>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</si>
  <si>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</si>
  <si>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</si>
  <si>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</si>
  <si>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</si>
  <si>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</si>
  <si>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</si>
  <si>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</si>
  <si>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</si>
  <si>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</si>
  <si>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</si>
  <si>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</si>
  <si>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</si>
  <si>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</si>
  <si>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</si>
  <si>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</si>
  <si>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</si>
  <si>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</si>
  <si>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</si>
  <si>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</si>
  <si>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</si>
  <si>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</si>
  <si>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</si>
  <si>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</si>
  <si>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</si>
  <si>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</si>
  <si>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</si>
  <si>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</si>
  <si>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</si>
  <si>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</si>
  <si>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</si>
  <si>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</si>
  <si>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</si>
  <si>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</si>
  <si>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</si>
  <si>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</si>
  <si>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</si>
  <si>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</si>
  <si>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</si>
  <si>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</si>
  <si>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</si>
  <si>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</si>
  <si>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</si>
  <si>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</si>
  <si>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</si>
  <si>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</si>
  <si>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</si>
  <si>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</si>
  <si>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</si>
  <si>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</si>
  <si>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</si>
  <si>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</si>
  <si>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</si>
  <si>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</si>
  <si>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</si>
  <si>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</si>
  <si>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</si>
  <si>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</si>
  <si>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</si>
  <si>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</si>
  <si>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</si>
  <si>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</si>
  <si>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</si>
  <si>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</si>
  <si>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</si>
  <si>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</si>
  <si>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</si>
  <si>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</si>
  <si>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</si>
  <si>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</si>
  <si>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</si>
  <si>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</si>
  <si>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</si>
  <si>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</si>
  <si>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</si>
  <si>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</si>
  <si>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</si>
  <si>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</si>
  <si>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</si>
  <si>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</si>
  <si>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</si>
  <si>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</si>
  <si>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</si>
  <si>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</si>
  <si>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</si>
  <si>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</si>
  <si>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</si>
  <si>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</si>
  <si>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</si>
  <si>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</si>
  <si>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</si>
  <si>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</si>
  <si>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</si>
  <si>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</si>
  <si>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</si>
  <si>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</si>
  <si>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</si>
  <si>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</si>
  <si>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</si>
  <si>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</si>
  <si>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</si>
  <si>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</si>
  <si>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</si>
  <si>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</si>
  <si>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</si>
  <si>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</si>
  <si>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</si>
  <si>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</si>
  <si>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</si>
  <si>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</si>
  <si>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</si>
  <si>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</si>
  <si>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</si>
  <si>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</si>
  <si>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</si>
  <si>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</si>
  <si>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</si>
  <si>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</si>
  <si>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</si>
  <si>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</si>
  <si>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</si>
  <si>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</si>
  <si>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</si>
  <si>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</si>
  <si>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</si>
  <si>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</si>
  <si>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</si>
  <si>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</si>
  <si>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</si>
  <si>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</si>
  <si>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</si>
  <si>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</si>
  <si>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</si>
  <si>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</si>
  <si>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</si>
  <si>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</si>
  <si>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</si>
  <si>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</si>
  <si>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</si>
  <si>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</si>
  <si>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</si>
  <si>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</si>
  <si>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</si>
  <si>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</si>
  <si>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</si>
  <si>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</si>
  <si>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</si>
  <si>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</si>
  <si>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</si>
  <si>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</si>
  <si>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</si>
  <si>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</si>
  <si>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</si>
  <si>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</si>
  <si>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</si>
  <si>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</si>
  <si>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</si>
  <si>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</si>
  <si>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</si>
  <si>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</si>
  <si>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</si>
  <si>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</si>
  <si>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</si>
  <si>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</si>
  <si>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</si>
  <si>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</si>
  <si>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</si>
  <si>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</si>
  <si>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</si>
  <si>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</si>
  <si>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</si>
  <si>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</si>
  <si>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</si>
  <si>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</si>
  <si>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</si>
  <si>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</si>
  <si>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</si>
  <si>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</si>
  <si>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</si>
  <si>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</si>
  <si>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</si>
  <si>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</si>
  <si>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</si>
  <si>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</si>
  <si>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</si>
  <si>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</si>
  <si>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</si>
  <si>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</si>
  <si>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</si>
  <si>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</si>
  <si>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</si>
  <si>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</si>
  <si>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</si>
  <si>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</si>
  <si>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</si>
  <si>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</si>
  <si>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</si>
  <si>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</si>
  <si>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</si>
  <si>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</si>
  <si>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</si>
  <si>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</si>
  <si>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</si>
  <si>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</si>
  <si>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</si>
  <si>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</si>
  <si>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</si>
  <si>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</si>
  <si>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</si>
  <si>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</si>
  <si>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</si>
  <si>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</si>
  <si>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</si>
  <si>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</si>
  <si>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</si>
  <si>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</si>
  <si>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</si>
  <si>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</si>
  <si>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</si>
  <si>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</si>
  <si>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</si>
  <si>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</si>
  <si>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</si>
  <si>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</si>
  <si>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</si>
  <si>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</si>
  <si>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</si>
  <si>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</si>
  <si>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</si>
  <si>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</si>
  <si>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</si>
  <si>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</si>
  <si>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</si>
  <si>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</si>
  <si>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</si>
  <si>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</si>
  <si>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</si>
  <si>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</si>
  <si>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</si>
  <si>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</si>
  <si>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</si>
  <si>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</si>
  <si>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</si>
  <si>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</si>
  <si>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</si>
  <si>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</si>
  <si>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</si>
  <si>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</si>
  <si>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</si>
  <si>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</si>
  <si>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</si>
  <si>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</si>
  <si>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</si>
  <si>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</si>
  <si>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</si>
  <si>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</si>
  <si>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</si>
  <si>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</si>
  <si>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</si>
  <si>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</si>
  <si>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</si>
  <si>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</si>
  <si>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</si>
  <si>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</si>
  <si>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</si>
  <si>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</si>
  <si>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</si>
  <si>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</si>
  <si>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</si>
  <si>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</si>
  <si>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</si>
  <si>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</si>
  <si>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</si>
  <si>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</si>
  <si>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</si>
  <si>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</si>
  <si>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</si>
  <si>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</si>
  <si>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</si>
  <si>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</si>
  <si>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</si>
  <si>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</si>
  <si>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</si>
  <si>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</si>
  <si>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</si>
  <si>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</si>
  <si>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</si>
  <si>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</si>
  <si>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</si>
  <si>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</si>
  <si>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</si>
  <si>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</si>
  <si>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</si>
  <si>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</si>
  <si>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</si>
  <si>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</si>
  <si>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</si>
  <si>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</si>
  <si>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</si>
  <si>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</si>
  <si>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</si>
  <si>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</si>
  <si>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</si>
  <si>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</si>
  <si>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</si>
  <si>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</si>
  <si>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</si>
  <si>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</si>
  <si>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</si>
  <si>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</si>
  <si>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</si>
  <si>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</si>
  <si>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</si>
  <si>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</si>
  <si>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</si>
  <si>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</si>
  <si>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</si>
  <si>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</si>
  <si>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</si>
  <si>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</si>
  <si>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</si>
  <si>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</si>
  <si>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</si>
  <si>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</si>
  <si>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</si>
  <si>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</si>
  <si>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</si>
  <si>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</si>
  <si>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</si>
  <si>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</si>
  <si>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</si>
  <si>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</si>
  <si>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</si>
  <si>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</si>
  <si>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</si>
  <si>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</si>
  <si>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</si>
  <si>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</si>
  <si>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</si>
  <si>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</si>
  <si>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</si>
  <si>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</si>
  <si>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</si>
  <si>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</si>
  <si>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</si>
  <si>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</si>
  <si>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</si>
  <si>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</si>
  <si>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</si>
  <si>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</si>
  <si>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</si>
  <si>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</si>
  <si>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</si>
  <si>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</si>
  <si>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</si>
  <si>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</si>
  <si>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</si>
  <si>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</si>
  <si>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</si>
  <si>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</si>
  <si>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</si>
  <si>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</si>
  <si>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</si>
  <si>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</si>
  <si>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</si>
  <si>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</si>
  <si>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</si>
  <si>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</si>
  <si>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</si>
  <si>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</si>
  <si>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</si>
  <si>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</si>
  <si>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</si>
  <si>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</si>
  <si>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</si>
  <si>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</si>
  <si>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</si>
  <si>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</si>
  <si>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</si>
  <si>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</si>
  <si>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</si>
  <si>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</si>
  <si>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</si>
  <si>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</si>
  <si>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</si>
  <si>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</si>
  <si>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</si>
  <si>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</si>
  <si>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</si>
  <si>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</si>
  <si>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</si>
  <si>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</si>
  <si>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</si>
  <si>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</si>
  <si>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</si>
  <si>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</si>
  <si>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</si>
  <si>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</si>
  <si>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</si>
  <si>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</si>
  <si>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</si>
  <si>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</si>
  <si>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</si>
  <si>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</si>
  <si>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</si>
  <si>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</si>
  <si>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</si>
  <si>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</si>
  <si>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</si>
  <si>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</si>
  <si>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</si>
  <si>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</si>
  <si>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</si>
  <si>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</si>
  <si>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</si>
  <si>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</si>
  <si>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</si>
  <si>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</si>
  <si>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</si>
  <si>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</si>
  <si>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</si>
  <si>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</si>
  <si>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</si>
  <si>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</si>
  <si>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</si>
  <si>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</si>
  <si>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</si>
  <si>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</si>
  <si>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</si>
  <si>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</si>
  <si>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</si>
  <si>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</si>
  <si>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</si>
  <si>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</si>
  <si>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</si>
  <si>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</si>
  <si>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</si>
  <si>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</si>
  <si>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</si>
  <si>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</si>
  <si>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</si>
  <si>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</si>
  <si>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</si>
  <si>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</si>
  <si>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</si>
  <si>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</si>
  <si>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</si>
  <si>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</si>
  <si>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</si>
  <si>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</si>
  <si>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</si>
  <si>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</si>
  <si>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</si>
  <si>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</si>
  <si>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</si>
  <si>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</si>
  <si>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</si>
  <si>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</si>
  <si>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</si>
  <si>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</si>
  <si>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</si>
  <si>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</si>
  <si>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</si>
  <si>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</si>
  <si>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</si>
  <si>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</si>
  <si>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</si>
  <si>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</si>
  <si>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</si>
  <si>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</si>
  <si>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</si>
  <si>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</si>
  <si>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</si>
  <si>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</si>
  <si>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</si>
  <si>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</si>
  <si>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</si>
  <si>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</si>
  <si>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</si>
  <si>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</si>
  <si>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</si>
  <si>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</si>
  <si>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</si>
  <si>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</si>
  <si>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</si>
  <si>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</si>
  <si>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</si>
  <si>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</si>
  <si>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</si>
  <si>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</si>
  <si>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</si>
  <si>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</si>
  <si>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</si>
  <si>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</si>
  <si>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</si>
  <si>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</si>
  <si>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</si>
  <si>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</si>
  <si>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</si>
  <si>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</si>
  <si>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</si>
  <si>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</si>
  <si>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</si>
  <si>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</si>
  <si>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</si>
  <si>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</si>
  <si>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</si>
  <si>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</si>
  <si>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</si>
  <si>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</si>
  <si>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</si>
  <si>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</si>
  <si>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</si>
  <si>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</si>
  <si>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</si>
  <si>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</si>
  <si>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</si>
  <si>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</si>
  <si>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</si>
  <si>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</si>
  <si>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</si>
  <si>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</si>
  <si>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</si>
  <si>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</si>
  <si>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</si>
  <si>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</si>
  <si>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</si>
  <si>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</si>
  <si>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</si>
  <si>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</si>
  <si>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</si>
  <si>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</si>
  <si>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</si>
  <si>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</si>
  <si>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</si>
  <si>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</si>
  <si>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</si>
  <si>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</si>
  <si>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</si>
  <si>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</si>
  <si>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</si>
  <si>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</si>
  <si>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</si>
  <si>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</si>
  <si>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</si>
  <si>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</si>
  <si>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</si>
  <si>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</si>
  <si>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</si>
  <si>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</si>
  <si>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</si>
  <si>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</si>
  <si>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</si>
  <si>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</si>
  <si>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</si>
  <si>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</si>
  <si>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</si>
  <si>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</si>
  <si>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</si>
  <si>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</si>
  <si>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</si>
  <si>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</si>
  <si>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</si>
  <si>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</si>
  <si>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</si>
  <si>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</si>
  <si>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</si>
  <si>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</si>
  <si>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</si>
  <si>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</si>
  <si>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</si>
  <si>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</si>
  <si>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</si>
  <si>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</si>
  <si>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</si>
  <si>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</si>
  <si>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</si>
  <si>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</si>
  <si>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</si>
  <si>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</si>
  <si>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</si>
  <si>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</si>
  <si>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</si>
  <si>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</si>
  <si>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</si>
  <si>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</si>
  <si>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</si>
  <si>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</si>
  <si>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</si>
  <si>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</si>
  <si>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</si>
  <si>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</si>
  <si>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</si>
  <si>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</si>
  <si>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</si>
  <si>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</si>
  <si>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</si>
  <si>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</si>
  <si>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</si>
  <si>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</si>
  <si>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</si>
  <si>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</si>
  <si>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</si>
  <si>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</si>
  <si>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</si>
  <si>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</si>
  <si>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</si>
  <si>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</si>
  <si>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</si>
  <si>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</si>
  <si>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</si>
  <si>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</si>
  <si>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</si>
  <si>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</si>
  <si>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</si>
  <si>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</si>
  <si>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</si>
  <si>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</si>
  <si>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</si>
  <si>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</si>
  <si>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</si>
  <si>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</si>
  <si>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</si>
  <si>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</si>
  <si>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</si>
  <si>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</si>
  <si>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</si>
  <si>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</si>
  <si>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</si>
  <si>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</si>
  <si>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</si>
  <si>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</si>
  <si>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</si>
  <si>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</si>
  <si>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</si>
  <si>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</si>
  <si>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</si>
  <si>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</si>
  <si>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</si>
  <si>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</si>
  <si>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</si>
  <si>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</si>
  <si>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</si>
  <si>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</si>
  <si>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</si>
  <si>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</si>
  <si>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</si>
  <si>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</si>
  <si>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</si>
  <si>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</si>
  <si>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</si>
  <si>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</si>
  <si>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</si>
  <si>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</si>
  <si>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</si>
  <si>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</si>
  <si>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</si>
  <si>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</si>
  <si>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</si>
  <si>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</si>
  <si>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</si>
  <si>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</si>
  <si>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</si>
  <si>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</si>
  <si>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</si>
  <si>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</si>
  <si>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</si>
  <si>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</si>
  <si>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</si>
  <si>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</si>
  <si>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</si>
  <si>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</si>
  <si>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</si>
  <si>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</si>
  <si>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</si>
  <si>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</si>
  <si>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</si>
  <si>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</si>
  <si>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</si>
  <si>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</si>
  <si>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</si>
  <si>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</si>
  <si>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</si>
  <si>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</si>
  <si>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</si>
  <si>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</si>
  <si>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</si>
  <si>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</si>
  <si>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</si>
  <si>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</si>
  <si>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</si>
  <si>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</si>
  <si>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</si>
  <si>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</si>
  <si>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</si>
  <si>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</si>
  <si>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</si>
  <si>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</si>
  <si>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</si>
  <si>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</si>
  <si>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</si>
  <si>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</si>
  <si>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</si>
  <si>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</si>
  <si>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</si>
  <si>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</si>
  <si>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</si>
  <si>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</si>
  <si>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</si>
  <si>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</si>
  <si>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</si>
  <si>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</si>
  <si>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</si>
  <si>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</si>
  <si>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</si>
  <si>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</si>
  <si>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</si>
  <si>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</si>
  <si>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</si>
  <si>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</si>
  <si>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</si>
  <si>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</si>
  <si>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</si>
  <si>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</si>
  <si>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</si>
  <si>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</si>
  <si>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</si>
  <si>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</si>
  <si>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</si>
  <si>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</si>
  <si>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</si>
  <si>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</si>
  <si>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</si>
  <si>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</si>
  <si>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</si>
  <si>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</si>
  <si>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</si>
  <si>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</si>
  <si>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</si>
  <si>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</si>
  <si>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</si>
  <si>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</si>
  <si>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</si>
  <si>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</si>
  <si>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</si>
  <si>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</si>
  <si>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</si>
  <si>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</si>
  <si>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</si>
  <si>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</si>
  <si>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</si>
  <si>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</si>
  <si>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</si>
  <si>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</si>
  <si>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</si>
  <si>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</si>
  <si>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</si>
  <si>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</si>
  <si>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</si>
  <si>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</si>
  <si>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</si>
  <si>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</si>
  <si>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</si>
  <si>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</si>
  <si>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</si>
  <si>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</si>
  <si>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</si>
  <si>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</si>
  <si>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</si>
  <si>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</si>
  <si>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</si>
  <si>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</si>
  <si>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</si>
  <si>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</si>
  <si>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</si>
  <si>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</si>
  <si>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</si>
  <si>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</si>
  <si>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</si>
  <si>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</si>
  <si>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</si>
  <si>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</si>
  <si>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</si>
  <si>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</si>
  <si>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</si>
  <si>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</si>
  <si>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</si>
  <si>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</si>
  <si>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</si>
  <si>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</si>
  <si>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</si>
  <si>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</si>
  <si>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</si>
  <si>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</si>
  <si>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</si>
  <si>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</si>
  <si>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</si>
  <si>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</si>
  <si>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</si>
  <si>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</si>
  <si>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</si>
  <si>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</si>
  <si>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</si>
  <si>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</si>
  <si>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</si>
  <si>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</si>
  <si>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</si>
  <si>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</si>
  <si>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</si>
  <si>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</si>
  <si>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</si>
  <si>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</si>
  <si>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</si>
  <si>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</si>
  <si>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</si>
  <si>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</si>
  <si>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</si>
  <si>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</si>
  <si>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</si>
  <si>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</si>
  <si>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</si>
  <si>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</si>
  <si>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</si>
  <si>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</si>
  <si>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</si>
  <si>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</si>
  <si>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</si>
  <si>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</si>
  <si>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</si>
  <si>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</si>
  <si>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</si>
  <si>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</si>
  <si>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</si>
  <si>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</si>
  <si>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</si>
  <si>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</si>
  <si>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</si>
  <si>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</si>
  <si>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</si>
  <si>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</si>
  <si>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</si>
  <si>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</si>
  <si>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</si>
  <si>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</si>
  <si>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</si>
  <si>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</si>
  <si>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</si>
  <si>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</si>
  <si>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</si>
  <si>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</si>
  <si>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</si>
  <si>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</si>
  <si>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</si>
  <si>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</si>
  <si>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</si>
  <si>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</si>
  <si>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</si>
  <si>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</si>
  <si>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</si>
  <si>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</si>
  <si>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</si>
  <si>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</si>
  <si>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</si>
  <si>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</si>
  <si>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</si>
  <si>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</si>
  <si>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</si>
  <si>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</si>
  <si>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</si>
  <si>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</si>
  <si>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</si>
  <si>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</si>
  <si>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</si>
  <si>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</si>
  <si>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</si>
  <si>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</si>
  <si>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</si>
  <si>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</si>
  <si>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</si>
  <si>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</si>
  <si>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</si>
  <si>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</si>
  <si>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</si>
  <si>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</si>
  <si>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</si>
  <si>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</si>
  <si>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</si>
  <si>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</si>
  <si>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</si>
  <si>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</si>
  <si>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</si>
  <si>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</si>
  <si>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</si>
  <si>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</si>
  <si>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</si>
  <si>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</si>
  <si>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</si>
  <si>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</si>
  <si>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</si>
  <si>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</si>
  <si>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</si>
  <si>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</si>
  <si>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</si>
  <si>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</si>
  <si>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</si>
  <si>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</si>
  <si>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</si>
  <si>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</si>
  <si>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</si>
  <si>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</si>
  <si>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</si>
  <si>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</si>
  <si>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</si>
  <si>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</si>
  <si>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</si>
  <si>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</si>
  <si>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</si>
  <si>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</si>
  <si>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</si>
  <si>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</si>
  <si>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</si>
  <si>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</si>
  <si>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</si>
  <si>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</si>
  <si>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</si>
  <si>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</si>
  <si>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</si>
  <si>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</si>
  <si>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</si>
  <si>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</si>
  <si>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</si>
  <si>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</si>
  <si>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</si>
  <si>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</si>
  <si>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</si>
  <si>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</si>
  <si>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</si>
  <si>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</si>
  <si>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</si>
  <si>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</si>
  <si>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</si>
  <si>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</si>
  <si>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</si>
  <si>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</si>
  <si>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</si>
  <si>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</si>
  <si>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</si>
  <si>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</si>
  <si>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</si>
  <si>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</si>
  <si>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</si>
  <si>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</si>
  <si>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</si>
  <si>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</si>
  <si>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</si>
  <si>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</si>
  <si>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</si>
  <si>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</si>
  <si>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</si>
  <si>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</si>
  <si>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</si>
  <si>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</si>
  <si>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</si>
  <si>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</si>
  <si>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</si>
  <si>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</si>
  <si>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</si>
  <si>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</si>
  <si>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</si>
  <si>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</si>
  <si>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</si>
  <si>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</si>
  <si>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</si>
  <si>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</si>
  <si>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</si>
  <si>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</si>
  <si>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</si>
  <si>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</si>
  <si>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</si>
  <si>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</si>
  <si>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</si>
  <si>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</si>
  <si>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</si>
  <si>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</si>
  <si>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</si>
  <si>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</si>
  <si>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</si>
  <si>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</si>
  <si>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</si>
  <si>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</si>
  <si>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</si>
  <si>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</si>
  <si>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</si>
  <si>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</si>
  <si>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</si>
  <si>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</si>
  <si>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</si>
  <si>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</si>
  <si>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</si>
  <si>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</si>
  <si>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</si>
  <si>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</si>
  <si>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</si>
  <si>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</si>
  <si>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</si>
  <si>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</si>
  <si>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</si>
  <si>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</si>
  <si>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</si>
  <si>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</si>
  <si>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</si>
  <si>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</si>
  <si>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</si>
  <si>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</si>
  <si>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</si>
  <si>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</si>
  <si>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</si>
  <si>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</si>
  <si>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</si>
  <si>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</si>
  <si>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</si>
  <si>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</si>
  <si>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</si>
  <si>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</si>
  <si>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</si>
  <si>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</si>
  <si>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</si>
  <si>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</si>
  <si>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</si>
  <si>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</si>
  <si>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</si>
  <si>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</si>
  <si>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</si>
  <si>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</si>
  <si>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</si>
  <si>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</si>
  <si>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</si>
  <si>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</si>
  <si>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</si>
  <si>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</si>
  <si>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</si>
  <si>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</si>
  <si>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</si>
  <si>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</si>
  <si>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</si>
  <si>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</si>
  <si>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</si>
  <si>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</si>
  <si>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</si>
  <si>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</si>
  <si>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</si>
  <si>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</si>
  <si>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</si>
  <si>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</si>
  <si>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</si>
  <si>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</si>
  <si>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</si>
  <si>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</si>
  <si>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</si>
  <si>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</si>
  <si>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</si>
  <si>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</si>
  <si>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</si>
  <si>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</si>
  <si>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</si>
  <si>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</si>
  <si>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</si>
  <si>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</si>
  <si>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</si>
  <si>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</si>
  <si>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</si>
  <si>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</si>
  <si>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</si>
  <si>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</si>
  <si>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</si>
  <si>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</si>
  <si>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</si>
  <si>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</si>
  <si>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</si>
  <si>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</si>
  <si>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</si>
  <si>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</si>
  <si>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</si>
  <si>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</si>
  <si>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</si>
  <si>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</si>
  <si>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</si>
  <si>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</si>
  <si>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</si>
  <si>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</si>
  <si>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</si>
  <si>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</si>
  <si>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</si>
  <si>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</si>
  <si>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</si>
  <si>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</si>
  <si>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</si>
  <si>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</si>
  <si>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</si>
  <si>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</si>
  <si>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</si>
  <si>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</si>
  <si>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</si>
  <si>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</si>
  <si>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</si>
  <si>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</si>
  <si>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</si>
  <si>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</si>
  <si>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</si>
  <si>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</si>
  <si>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</si>
  <si>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</si>
  <si>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</si>
  <si>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</si>
  <si>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</si>
  <si>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</si>
  <si>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</si>
  <si>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</si>
  <si>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</si>
  <si>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</si>
  <si>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</si>
  <si>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</si>
  <si>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</si>
  <si>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</si>
  <si>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</si>
  <si>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</si>
  <si>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</si>
  <si>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</si>
  <si>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</si>
  <si>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</si>
  <si>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</si>
  <si>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</si>
  <si>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</si>
  <si>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</si>
  <si>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</si>
  <si>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</si>
  <si>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</si>
  <si>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</si>
  <si>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</si>
  <si>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</si>
  <si>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</si>
  <si>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</si>
  <si>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</si>
  <si>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</si>
  <si>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</si>
  <si>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</si>
  <si>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</si>
  <si>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</si>
  <si>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</si>
  <si>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</si>
  <si>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</si>
  <si>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</si>
  <si>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</si>
  <si>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</si>
  <si>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</si>
  <si>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</si>
  <si>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</si>
  <si>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</si>
  <si>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</si>
  <si>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</si>
  <si>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</si>
  <si>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</si>
  <si>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</si>
  <si>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</si>
  <si>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</si>
  <si>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</si>
  <si>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</si>
  <si>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</si>
  <si>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</si>
  <si>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</si>
  <si>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</si>
  <si>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</si>
  <si>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</si>
  <si>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</si>
  <si>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</si>
  <si>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</si>
  <si>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</si>
  <si>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</si>
  <si>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</si>
  <si>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</si>
  <si>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</si>
  <si>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</si>
  <si>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</si>
  <si>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</si>
  <si>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</si>
  <si>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</si>
  <si>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</si>
  <si>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</si>
  <si>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</si>
  <si>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</si>
  <si>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</si>
  <si>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</si>
  <si>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</si>
  <si>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</si>
  <si>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</si>
  <si>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</si>
  <si>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</si>
  <si>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</si>
  <si>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</si>
  <si>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</si>
  <si>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</si>
  <si>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</si>
  <si>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</si>
  <si>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</si>
  <si>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</si>
  <si>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</si>
  <si>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</si>
  <si>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</si>
  <si>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</si>
  <si>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</si>
  <si>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</si>
  <si>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</si>
  <si>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</si>
  <si>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</si>
  <si>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</si>
  <si>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</si>
  <si>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</si>
  <si>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</si>
  <si>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</si>
  <si>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</si>
  <si>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</si>
  <si>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</si>
  <si>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</si>
  <si>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</si>
  <si>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</si>
  <si>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</si>
  <si>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</si>
  <si>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</si>
  <si>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</si>
  <si>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</si>
  <si>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</si>
  <si>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</si>
  <si>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</si>
  <si>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</si>
  <si>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</si>
  <si>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</si>
  <si>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</si>
  <si>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</si>
  <si>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</si>
  <si>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</si>
  <si>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</si>
  <si>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</si>
  <si>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</si>
  <si>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</si>
  <si>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</si>
  <si>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</si>
  <si>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</si>
  <si>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</si>
  <si>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</si>
  <si>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</si>
  <si>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</si>
  <si>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</si>
  <si>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</si>
  <si>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</si>
  <si>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</si>
  <si>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</si>
  <si>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</si>
  <si>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</si>
  <si>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</si>
  <si>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</si>
  <si>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</si>
  <si>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</si>
  <si>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</si>
  <si>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</si>
  <si>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</si>
  <si>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</si>
  <si>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</si>
  <si>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</si>
  <si>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</si>
  <si>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</si>
  <si>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</si>
  <si>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</si>
  <si>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</si>
  <si>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</si>
  <si>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</si>
  <si>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</si>
  <si>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</si>
  <si>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</si>
  <si>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</si>
  <si>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</si>
  <si>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</si>
  <si>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</si>
  <si>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</si>
  <si>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</si>
  <si>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</si>
  <si>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</si>
  <si>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</si>
  <si>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</si>
  <si>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</si>
  <si>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</si>
  <si>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</si>
  <si>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</si>
  <si>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</si>
  <si>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</si>
  <si>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</si>
  <si>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</si>
  <si>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</si>
  <si>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</si>
  <si>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</si>
  <si>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</si>
  <si>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</si>
  <si>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</si>
  <si>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</si>
  <si>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</si>
  <si>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</si>
  <si>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</si>
  <si>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</si>
  <si>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</si>
  <si>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</si>
  <si>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</si>
  <si>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</si>
  <si>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</si>
  <si>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</si>
  <si>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</si>
  <si>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</si>
  <si>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</si>
  <si>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</si>
  <si>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</si>
  <si>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</si>
  <si>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</si>
  <si>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</si>
  <si>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</si>
  <si>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</si>
  <si>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</si>
  <si>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</si>
  <si>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</si>
  <si>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</si>
  <si>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</si>
  <si>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</si>
  <si>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</si>
  <si>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</si>
  <si>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</si>
  <si>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</si>
  <si>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</si>
  <si>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</si>
  <si>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</si>
  <si>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</si>
  <si>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</si>
  <si>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</si>
  <si>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</si>
  <si>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</si>
  <si>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</si>
  <si>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</si>
  <si>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</si>
  <si>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</si>
  <si>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</si>
  <si>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</si>
  <si>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</si>
  <si>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</si>
  <si>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</si>
  <si>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</si>
  <si>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</si>
  <si>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</si>
  <si>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</si>
  <si>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</si>
  <si>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</si>
  <si>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</si>
  <si>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</si>
  <si>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</si>
  <si>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</si>
  <si>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</si>
  <si>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</si>
  <si>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</si>
  <si>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</si>
  <si>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</si>
  <si>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</si>
  <si>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</si>
  <si>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</si>
  <si>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</si>
  <si>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</si>
  <si>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</si>
  <si>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</si>
  <si>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</si>
  <si>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</si>
  <si>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</si>
  <si>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</si>
  <si>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</si>
  <si>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</si>
  <si>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</si>
  <si>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</si>
  <si>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</si>
  <si>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</si>
  <si>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</si>
  <si>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</si>
  <si>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</si>
  <si>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</si>
  <si>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</si>
  <si>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</si>
  <si>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</si>
  <si>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</si>
  <si>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</si>
  <si>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</si>
  <si>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</si>
  <si>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</si>
  <si>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</si>
  <si>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</si>
  <si>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</si>
  <si>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</si>
  <si>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</si>
  <si>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</si>
  <si>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</si>
  <si>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</si>
  <si>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</si>
  <si>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</si>
  <si>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</si>
  <si>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</si>
  <si>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</si>
  <si>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</si>
  <si>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</si>
  <si>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</si>
  <si>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</si>
  <si>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</si>
  <si>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</si>
  <si>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</si>
  <si>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</si>
  <si>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</si>
  <si>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</si>
  <si>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</si>
  <si>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</si>
  <si>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</si>
  <si>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</si>
  <si>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</si>
  <si>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</si>
  <si>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</si>
  <si>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</si>
  <si>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</si>
  <si>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</si>
  <si>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</si>
  <si>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</si>
  <si>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</si>
  <si>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</si>
  <si>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</si>
  <si>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</si>
  <si>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</si>
  <si>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</si>
  <si>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</si>
  <si>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</si>
  <si>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</si>
  <si>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</si>
  <si>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</si>
  <si>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</si>
  <si>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</si>
  <si>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</si>
  <si>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</si>
  <si>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</si>
  <si>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</si>
  <si>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</si>
  <si>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</si>
  <si>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</si>
  <si>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</si>
  <si>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</si>
  <si>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</si>
  <si>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</si>
  <si>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</si>
  <si>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</si>
  <si>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</si>
  <si>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</si>
  <si>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</si>
  <si>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</si>
  <si>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</si>
  <si>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</si>
  <si>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</si>
  <si>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</si>
  <si>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</si>
  <si>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</si>
  <si>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</si>
  <si>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</si>
  <si>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</si>
  <si>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</si>
  <si>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</si>
  <si>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</si>
  <si>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</si>
  <si>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</si>
  <si>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</si>
  <si>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PCM-20251128-00000730</t>
  </si>
  <si>
    <t>40 MIN</t>
  </si>
  <si>
    <t xml:space="preserve">PCM-20251128-00000783
</t>
  </si>
  <si>
    <t xml:space="preserve">2025-11-28 15:23:37
</t>
  </si>
  <si>
    <t xml:space="preserve">30 KM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</si>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</sst>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6" dataDxfId="155" headerRowBorderDxfId="153" tableBorderDxfId="154" totalsRowBorderDxfId="152">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326.70287164351612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45989.651297569442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45989.651297569442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45989.651297569442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45989.651297569442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45989.651297569442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45989.651297569442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45989.651297569442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45989.651297569442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45989.651297569442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45989.651297569442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45989.651297569442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45989.651297569442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45989.651297569442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45989.651297569442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45989.651297569442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45989.651297569442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45989.651297569442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45989.651297569442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45989.651297569442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45989.651297569442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45989.651297569442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45989.651297569442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45989.651297569442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45989.651297569442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45989.651297569442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45989.651297569442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45989.651297569442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45989.651297569442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45989.651297569442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45989.651297569442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45989.651297569442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45989.651297569442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45989.651297569442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45989.651297569442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45989.651297569442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45989.651297569442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45989.651297569442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45989.651297569442</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825D65F8-577C-4AC6-8A58-9174A1495AE9}"/>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pane ySplit="1" topLeftCell="A5" activePane="bottomLeft" state="frozen"/>
      <selection pane="bottomLeft"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164.65145960648078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5.2638785879607894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1.0104873842574307</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1</v>
      </c>
      <c r="D6" s="18" t="s">
        <v>26777</v>
      </c>
      <c r="E6" s="99" t="s">
        <v>39021</v>
      </c>
      <c r="F6" s="145">
        <v>45989.615115740744</v>
      </c>
      <c r="G6" s="101">
        <f ca="1">IFERROR(NOW()-F6,"-")</f>
        <v>3.6181828698317986E-2</v>
      </c>
      <c r="H6" s="145">
        <v>45989.609317129631</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4" t="s">
        <v>39115</v>
      </c>
      <c r="B7" s="18" t="str">
        <f>IFERROR(VLOOKUP(D7,DB!A:K,11,0),"")</f>
        <v>R2</v>
      </c>
      <c r="C7" s="18">
        <v>1</v>
      </c>
      <c r="D7" s="19" t="s">
        <v>25791</v>
      </c>
      <c r="E7" s="99" t="s">
        <v>39021</v>
      </c>
      <c r="F7" s="100">
        <v>45989.646365740744</v>
      </c>
      <c r="G7" s="101">
        <f ca="1">IFERROR(NOW()-F7,"-")</f>
        <v>4.931828698317986E-3</v>
      </c>
      <c r="H7" s="145"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45989.651297569442</v>
      </c>
      <c r="H8" s="100"/>
      <c r="I8" s="18" t="str">
        <f>IFERROR(VLOOKUP(D8,DB!A:F,6,0),"")</f>
        <v/>
      </c>
      <c r="J8" s="18" t="str">
        <f>IFERROR(VLOOKUP(D8,DB!A:G,7,0),"")</f>
        <v/>
      </c>
      <c r="K8" s="19" t="s">
        <v>39118</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45989.651297569442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45989.651297569442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45989.651297569442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45989.651297569442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45989.651297569442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45989.651297569442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45989.651297569442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45989.651297569442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45989.651297569442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45989.651297569442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45989.651297569442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45989.651297569442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45989.651297569442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45989.651297569442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45989.651297569442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45989.651297569442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45989.651297569442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45989.651297569442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45989.651297569442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45989.651297569442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45989.651297569442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45989.651297569442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45989.651297569442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45989.651297569442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45989.651297569442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45989.651297569442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45989.651297569442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45989.651297569442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45989.651297569442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45989.651297569442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45989.651297569442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45989.651297569442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45989.651297569442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45989.651297569442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45989.651297569442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45989.651297569442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45989.651297569442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45989.651297569442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45989.651297569442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45989.651297569442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45989.651297569442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45989.651297569442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45989.651297569442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45989.651297569442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45989.651297569442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45989.651297569442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45989.651297569442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45989.651297569442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45989.651297569442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45989.651297569442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45989.651297569442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45989.651297569442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45989.651297569442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45989.651297569442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45989.651297569442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45989.651297569442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45989.651297569442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45989.651297569442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45989.651297569442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45989.651297569442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45989.651297569442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45989.651297569442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45989.651297569442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45989.651297569442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45989.651297569442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45989.651297569442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45989.651297569442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45989.651297569442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45989.651297569442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45989.651297569442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45989.651297569442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45989.651297569442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45989.651297569442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45989.651297569442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45989.651297569442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45989.651297569442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45989.651297569442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45989.651297569442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45989.651297569442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45989.651297569442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45989.651297569442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45989.651297569442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45989.651297569442</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45989.651297569442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45989.651297569442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45989.651297569442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45989.651297569442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45989.651297569442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45989.651297569442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45989.651297569442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45989.651297569442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45989.651297569442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45989.651297569442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45989.651297569442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45989.651297569442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45989.651297569442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45989.651297569442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45989.651297569442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45989.651297569442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45989.651297569442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45989.651297569442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45989.651297569442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45989.651297569442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45989.651297569442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45989.651297569442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45989.651297569442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45989.651297569442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45989.651297569442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45989.651297569442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45989.651297569442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45989.651297569442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45989.651297569442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45989.651297569442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45989.651297569442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45989.651297569442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45989.651297569442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45989.651297569442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45989.651297569442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45989.651297569442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45989.651297569442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45989.651297569442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45989.651297569442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45989.651297569442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45989.651297569442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45989.651297569442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45989.651297569442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45989.651297569442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45989.651297569442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45989.651297569442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45989.651297569442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45989.651297569442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45989.651297569442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45989.651297569442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45989.651297569442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45989.651297569442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45989.651297569442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45989.651297569442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45989.651297569442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45989.651297569442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45989.651297569442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45989.651297569442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45989.651297569442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45989.651297569442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45989.651297569442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45989.651297569442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45989.651297569442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45989.651297569442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45989.651297569442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45989.651297569442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45989.651297569442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45989.651297569442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45989.651297569442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45989.651297569442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45989.651297569442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45989.651297569442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45989.651297569442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45989.651297569442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45989.651297569442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45989.651297569442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45989.651297569442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45989.651297569442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45989.651297569442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45989.651297569442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45989.651297569442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45989.651297569442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45989.651297569442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45989.651297569442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45989.651297569442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45989.651297569442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45989.651297569442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45989.651297569442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45989.651297569442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45989.651297569442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45989.651297569442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45989.651297569442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45989.651297569442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45989.651297569442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45989.651297569442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45989.651297569442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45989.651297569442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45989.651297569442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45989.651297569442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45989.651297569442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45989.651297569442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45989.651297569442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45989.651297569442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45989.651297569442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45989.651297569442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45989.651297569442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45989.651297569442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45989.651297569442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45989.651297569442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45989.651297569442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45989.651297569442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45989.651297569442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45989.651297569442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45989.651297569442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45989.651297569442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45989.651297569442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45989.651297569442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45989.651297569442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45989.651297569442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45989.651297569442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45989.651297569442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45989.651297569442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45989.651297569442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45989.651297569442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45989.651297569442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45989.651297569442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45989.651297569442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45989.651297569442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45989.651297569442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45989.651297569442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45989.651297569442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45989.651297569442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45989.651297569442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45989.651297569442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45989.651297569442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45989.651297569442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45989.651297569442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45989.651297569442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45989.651297569442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45989.651297569442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45989.651297569442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45989.651297569442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45989.651297569442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45989.651297569442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45989.651297569442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45989.651297569442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45989.651297569442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45989.651297569442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45989.651297569442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45989.651297569442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45989.651297569442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45989.651297569442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45989.651297569442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45989.651297569442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45989.651297569442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45989.651297569442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45989.651297569442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45989.651297569442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45989.651297569442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45989.651297569442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45989.651297569442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45989.651297569442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45989.651297569442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45989.651297569442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45989.651297569442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45989.651297569442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45989.651297569442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45989.651297569442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45989.651297569442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45989.651297569442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45989.651297569442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45989.651297569442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45989.651297569442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45989.651297569442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45989.651297569442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45989.651297569442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45989.651297569442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45989.651297569442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45989.651297569442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45989.651297569442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45989.651297569442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45989.651297569442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45989.651297569442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45989.651297569442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45989.651297569442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45989.651297569442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45989.651297569442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45989.651297569442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45989.651297569442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45989.651297569442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45989.651297569442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45989.651297569442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45989.651297569442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45989.651297569442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45989.651297569442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45989.651297569442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45989.651297569442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45989.651297569442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45989.651297569442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45989.651297569442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45989.651297569442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45989.651297569442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45989.651297569442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45989.651297569442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45989.651297569442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45989.651297569442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45989.651297569442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45989.651297569442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45989.651297569442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45989.651297569442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45989.651297569442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45989.651297569442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45989.651297569442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45989.651297569442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45989.651297569442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45989.651297569442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45989.651297569442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45989.651297569442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45989.651297569442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45989.651297569442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45989.651297569442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45989.651297569442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45989.651297569442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45989.651297569442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45989.651297569442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45989.651297569442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45989.651297569442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45989.651297569442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45989.651297569442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45989.651297569442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45989.651297569442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45989.651297569442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45989.651297569442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45989.651297569442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45989.651297569442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45989.651297569442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45989.651297569442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45989.651297569442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45989.651297569442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45989.651297569442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45989.651297569442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45989.651297569442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45989.651297569442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45989.651297569442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45989.651297569442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45989.651297569442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45989.651297569442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45989.651297569442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45989.651297569442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45989.651297569442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45989.651297569442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45989.651297569442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45989.651297569442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45989.651297569442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45989.651297569442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45989.651297569442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45989.651297569442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45989.651297569442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45989.651297569442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45989.651297569442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45989.651297569442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45989.651297569442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45989.651297569442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45989.651297569442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45989.651297569442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45989.651297569442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45989.651297569442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45989.651297569442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45989.651297569442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45989.651297569442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45989.651297569442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45989.651297569442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45989.651297569442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45989.651297569442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45989.651297569442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45989.651297569442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45989.651297569442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45989.651297569442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45989.651297569442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45989.651297569442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45989.651297569442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45989.651297569442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45989.651297569442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45989.651297569442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45989.651297569442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45989.651297569442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45989.651297569442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45989.651297569442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45989.651297569442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45989.651297569442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45989.651297569442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45989.651297569442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45989.651297569442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45989.651297569442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45989.651297569442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45989.651297569442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45989.651297569442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45989.651297569442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45989.651297569442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45989.651297569442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45989.651297569442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45989.651297569442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45989.651297569442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45989.651297569442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45989.651297569442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45989.651297569442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45989.651297569442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45989.651297569442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45989.651297569442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45989.651297569442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45989.651297569442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45989.651297569442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45989.651297569442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45989.651297569442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45989.651297569442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45989.651297569442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45989.651297569442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45989.651297569442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45989.651297569442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45989.651297569442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45989.651297569442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45989.651297569442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45989.651297569442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45989.651297569442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45989.651297569442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45989.651297569442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45989.651297569442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45989.651297569442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45989.651297569442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45989.651297569442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45989.651297569442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45989.651297569442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45989.651297569442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45989.651297569442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45989.651297569442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45989.651297569442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45989.651297569442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45989.651297569442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45989.651297569442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45989.651297569442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45989.651297569442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45989.651297569442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45989.651297569442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45989.651297569442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45989.651297569442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45989.651297569442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45989.651297569442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45989.651297569442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45989.651297569442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45989.651297569442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45989.651297569442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45989.651297569442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45989.651297569442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45989.651297569442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45989.651297569442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45989.651297569442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45989.651297569442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45989.651297569442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45989.651297569442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45989.651297569442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45989.651297569442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45989.651297569442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45989.651297569442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45989.651297569442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45989.651297569442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45989.651297569442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45989.651297569442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45989.651297569442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45989.651297569442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45989.651297569442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45989.651297569442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45989.651297569442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45989.651297569442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45989.651297569442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45989.651297569442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45989.651297569442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45989.651297569442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45989.651297569442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45989.651297569442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45989.651297569442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45989.651297569442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45989.651297569442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45989.651297569442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45989.651297569442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45989.651297569442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45989.651297569442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45989.651297569442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45989.651297569442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45989.651297569442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45989.651297569442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45989.651297569442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45989.651297569442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45989.651297569442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45989.651297569442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45989.651297569442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45989.651297569442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45989.651297569442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45989.651297569442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45989.651297569442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45989.651297569442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45989.651297569442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45989.651297569442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45989.651297569442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45989.651297569442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45989.651297569442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45989.651297569442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45989.651297569442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45989.651297569442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45989.651297569442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45989.651297569442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45989.651297569442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45989.651297569442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45989.651297569442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45989.651297569442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45989.651297569442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45989.651297569442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45989.651297569442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45989.651297569442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45989.651297569442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45989.651297569442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45989.651297569442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45989.651297569442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45989.651297569442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45989.651297569442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45989.651297569442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45989.651297569442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45989.651297569442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45989.651297569442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45989.651297569442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45989.651297569442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45989.651297569442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45989.651297569442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45989.651297569442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45989.651297569442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45989.651297569442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45989.651297569442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45989.651297569442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45989.651297569442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45989.651297569442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45989.651297569442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45989.651297569442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45989.651297569442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45989.651297569442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45989.651297569442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45989.651297569442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45989.651297569442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45989.651297569442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45989.651297569442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45989.651297569442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45989.651297569442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45989.651297569442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45989.651297569442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45989.651297569442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45989.651297569442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45989.651297569442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45989.651297569442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45989.651297569442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45989.651297569442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45989.651297569442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45989.651297569442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45989.651297569442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45989.651297569442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45989.651297569442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45989.651297569442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45989.651297569442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45989.651297569442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45989.651297569442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45989.651297569442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45989.651297569442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45989.651297569442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45989.651297569442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45989.651297569442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45989.651297569442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45989.651297569442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45989.651297569442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45989.651297569442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45989.651297569442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45989.651297569442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45989.651297569442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45989.651297569442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45989.651297569442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45989.651297569442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45989.651297569442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45989.651297569442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45989.651297569442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45989.651297569442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45989.651297569442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45989.651297569442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45989.651297569442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45989.651297569442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45989.651297569442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45989.651297569442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45989.651297569442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45989.651297569442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45989.651297569442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45989.651297569442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45989.651297569442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45989.651297569442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45989.651297569442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45989.651297569442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45989.651297569442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45989.651297569442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45989.651297569442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45989.651297569442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45989.651297569442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45989.651297569442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45989.651297569442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45989.651297569442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45989.651297569442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45989.651297569442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45989.651297569442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45989.651297569442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45989.651297569442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45989.651297569442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45989.651297569442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45989.651297569442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45989.651297569442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45989.651297569442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45989.651297569442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45989.651297569442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45989.651297569442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45989.651297569442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45989.651297569442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45989.651297569442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45989.651297569442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45989.651297569442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45989.651297569442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45989.651297569442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45989.651297569442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45989.651297569442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45989.651297569442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45989.651297569442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45989.651297569442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45989.651297569442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45989.651297569442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45989.651297569442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45989.651297569442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45989.651297569442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45989.651297569442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45989.651297569442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45989.651297569442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45989.651297569442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45989.651297569442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45989.651297569442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45989.651297569442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45989.651297569442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45989.651297569442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45989.651297569442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45989.651297569442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45989.651297569442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45989.651297569442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45989.651297569442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45989.651297569442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45989.651297569442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45989.651297569442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45989.651297569442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45989.651297569442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45989.651297569442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45989.651297569442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45989.651297569442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45989.651297569442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45989.651297569442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45989.651297569442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45989.651297569442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45989.651297569442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45989.651297569442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45989.651297569442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45989.651297569442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45989.651297569442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45989.651297569442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45989.651297569442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45989.651297569442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45989.651297569442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45989.651297569442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45989.651297569442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45989.651297569442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45989.651297569442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45989.651297569442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45989.651297569442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45989.651297569442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45989.651297569442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45989.651297569442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45989.651297569442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45989.651297569442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45989.651297569442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45989.651297569442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45989.651297569442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45989.651297569442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45989.651297569442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45989.651297569442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45989.651297569442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45989.651297569442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45989.651297569442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45989.651297569442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45989.651297569442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45989.651297569442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45989.651297569442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45989.651297569442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45989.651297569442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45989.651297569442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45989.651297569442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45989.651297569442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45989.651297569442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45989.651297569442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45989.651297569442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45989.651297569442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45989.651297569442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45989.651297569442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45989.651297569442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45989.651297569442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45989.651297569442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45989.651297569442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45989.651297569442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45989.651297569442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45989.651297569442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45989.651297569442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45989.651297569442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45989.651297569442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45989.651297569442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45989.651297569442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45989.651297569442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45989.651297569442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45989.651297569442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45989.651297569442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45989.651297569442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45989.651297569442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45989.651297569442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45989.651297569442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45989.651297569442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45989.651297569442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45989.651297569442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45989.651297569442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45989.651297569442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45989.651297569442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45989.651297569442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45989.651297569442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45989.651297569442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45989.651297569442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45989.651297569442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45989.651297569442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45989.651297569442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45989.651297569442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45989.651297569442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45989.651297569442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45989.651297569442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45989.651297569442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45989.651297569442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45989.651297569442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45989.651297569442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45989.651297569442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45989.651297569442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45989.651297569442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45989.651297569442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45989.651297569442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45989.651297569442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45989.651297569442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45989.651297569442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45989.651297569442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45989.651297569442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45989.651297569442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45989.651297569442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45989.651297569442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45989.651297569442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45989.651297569442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45989.651297569442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45989.651297569442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45989.651297569442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45989.651297569442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45989.651297569442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45989.651297569442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45989.651297569442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45989.651297569442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45989.651297569442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45989.651297569442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45989.651297569442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45989.651297569442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45989.651297569442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45989.651297569442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45989.651297569442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45989.651297569442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45989.651297569442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45989.651297569442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45989.651297569442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45989.651297569442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45989.651297569442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45989.651297569442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45989.651297569442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45989.651297569442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45989.651297569442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45989.651297569442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45989.651297569442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45989.651297569442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45989.651297569442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45989.651297569442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45989.651297569442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45989.651297569442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45989.651297569442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45989.651297569442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45989.651297569442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45989.651297569442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45989.651297569442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45989.651297569442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45989.651297569442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45989.651297569442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45989.651297569442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45989.651297569442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45989.651297569442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45989.651297569442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45989.651297569442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45989.651297569442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45989.651297569442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45989.651297569442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45989.651297569442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45989.651297569442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45989.651297569442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45989.651297569442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45989.651297569442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45989.651297569442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45989.651297569442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45989.651297569442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45989.651297569442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45989.651297569442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45989.651297569442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45989.651297569442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45989.651297569442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45989.651297569442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45989.651297569442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45989.651297569442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45989.651297569442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45989.651297569442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45989.651297569442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45989.651297569442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45989.651297569442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45989.651297569442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45989.651297569442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45989.651297569442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45989.651297569442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45989.651297569442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45989.651297569442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45989.651297569442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45989.651297569442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45989.651297569442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45989.651297569442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45989.651297569442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45989.651297569442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45989.651297569442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45989.651297569442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45989.651297569442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45989.651297569442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45989.651297569442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45989.651297569442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45989.651297569442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45989.651297569442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45989.651297569442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45989.651297569442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45989.651297569442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45989.651297569442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45989.651297569442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45989.651297569442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45989.651297569442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45989.651297569442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45989.651297569442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45989.651297569442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45989.651297569442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45989.651297569442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45989.651297569442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45989.651297569442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45989.651297569442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45989.651297569442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45989.651297569442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45989.651297569442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45989.651297569442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45989.651297569442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45989.651297569442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45989.651297569442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45989.651297569442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45989.651297569442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45989.651297569442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45989.651297569442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45989.651297569442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45989.651297569442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45989.651297569442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45989.651297569442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45989.651297569442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45989.651297569442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45989.651297569442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45989.651297569442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45989.651297569442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45989.651297569442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45989.651297569442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45989.651297569442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45989.651297569442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45989.651297569442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45989.651297569442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45989.651297569442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45989.651297569442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45989.651297569442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45989.651297569442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45989.651297569442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45989.651297569442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45989.651297569442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45989.651297569442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45989.651297569442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45989.651297569442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45989.651297569442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45989.651297569442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45989.651297569442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45989.651297569442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45989.651297569442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45989.651297569442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45989.651297569442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45989.651297569442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45989.651297569442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45989.651297569442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45989.651297569442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45989.651297569442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45989.651297569442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45989.651297569442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45989.651297569442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45989.651297569442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45989.651297569442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45989.651297569442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45989.651297569442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45989.651297569442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45989.651297569442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45989.651297569442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45989.651297569442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45989.651297569442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45989.651297569442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45989.651297569442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45989.651297569442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45989.651297569442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45989.651297569442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45989.651297569442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45989.651297569442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45989.651297569442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45989.651297569442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45989.651297569442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45989.651297569442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45989.651297569442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45989.651297569442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45989.651297569442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45989.651297569442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45989.651297569442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45989.651297569442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45989.651297569442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45989.651297569442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45989.651297569442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45989.651297569442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45989.651297569442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45989.651297569442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45989.651297569442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45989.651297569442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45989.651297569442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45989.651297569442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45989.651297569442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45989.651297569442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45989.651297569442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45989.651297569442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45989.651297569442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45989.651297569442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45989.651297569442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45989.651297569442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45989.651297569442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45989.651297569442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45989.651297569442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45989.651297569442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45989.651297569442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45989.651297569442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45989.651297569442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45989.651297569442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45989.651297569442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45989.651297569442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45989.651297569442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45989.651297569442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45989.651297569442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45989.651297569442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45989.651297569442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45989.651297569442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45989.651297569442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45989.651297569442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45989.651297569442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45989.651297569442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45989.651297569442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45989.651297569442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45989.651297569442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45989.651297569442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45989.651297569442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45989.651297569442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45989.651297569442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45989.651297569442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45989.651297569442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45989.651297569442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45989.651297569442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45989.651297569442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45989.651297569442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45989.651297569442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45989.651297569442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45989.651297569442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45989.651297569442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45989.651297569442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45989.651297569442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45989.651297569442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45989.651297569442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45989.651297569442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45989.651297569442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45989.651297569442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45989.651297569442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45989.651297569442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45989.651297569442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45989.651297569442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45989.651297569442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45989.651297569442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45989.651297569442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45989.651297569442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45989.651297569442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45989.651297569442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45989.651297569442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45989.651297569442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45989.651297569442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45989.651297569442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45989.651297569442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45989.651297569442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45989.651297569442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45989.651297569442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45989.651297569442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45989.651297569442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45989.651297569442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45989.651297569442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45989.651297569442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45989.651297569442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45989.651297569442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45989.651297569442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45989.651297569442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45989.651297569442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45989.651297569442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45989.651297569442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45989.651297569442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45989.651297569442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45989.651297569442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45989.651297569442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45989.651297569442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45989.651297569442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45989.651297569442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45989.651297569442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39119</v>
      </c>
      <c r="B2" s="88" t="str">
        <f>IFERROR(VLOOKUP(D2,DB!A:K,11,0),"")</f>
        <v>R4</v>
      </c>
      <c r="C2" s="90">
        <v>1</v>
      </c>
      <c r="D2" s="88" t="s">
        <v>35092</v>
      </c>
      <c r="E2" s="91" t="s">
        <v>39021</v>
      </c>
      <c r="F2" s="92">
        <v>45703.480717592596</v>
      </c>
      <c r="G2" s="93">
        <f ca="1">IFERROR(NOW()-F2,"")</f>
        <v>286.17057997684606</v>
      </c>
      <c r="H2" s="92">
        <v>45703.474768518521</v>
      </c>
      <c r="I2" s="92" t="str">
        <f>IFERROR(VLOOKUP(D2,DB!A:F,6,0),"")</f>
        <v>SCECO</v>
      </c>
      <c r="J2" s="92" t="str">
        <f>IFERROR(VLOOKUP(D2,DB!A:G,7,0),"")</f>
        <v>Dead</v>
      </c>
      <c r="K2" s="94" t="s">
        <v>39120</v>
      </c>
      <c r="L2" s="88" t="str">
        <f>IFERROR(VLOOKUP(D2,DB!A:I,9,0),"")</f>
        <v>Latis</v>
      </c>
    </row>
    <row r="3" spans="1:16" ht="15" customHeight="1">
      <c r="A3" s="110"/>
      <c r="B3" s="88" t="str">
        <f>IFERROR(VLOOKUP(D3,DB!A:K,11,0),"")</f>
        <v/>
      </c>
      <c r="C3" s="90"/>
      <c r="D3" s="88"/>
      <c r="E3" s="91"/>
      <c r="F3" s="92"/>
      <c r="G3" s="93">
        <f t="shared" ref="G3:G4" ca="1" si="0">IFERROR(NOW()-F3,"")</f>
        <v>45989.651297569442</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45989.651297569442</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45989.651297569442</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45989.651297569442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45989.651297569442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45989.651297569442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45989.651297569442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45989.651297569442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45989.651297569442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45989.651297569442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45989.651297569442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45989.651297569442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45989.651297569442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45989.651297569442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45989.651297569442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45989.651297569442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45989.651297569442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45989.651297569442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45989.651297569442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45989.651297569442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45989.651297569442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45989.651297569442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45989.651297569442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45989.651297569442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45989.651297569442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45989.651297569442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45989.651297569442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45989.651297569442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45989.651297569442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45989.651297569442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45989.651297569442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45989.651297569442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45989.651297569442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45989.651297569442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45989.651297569442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45989.651297569442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45989.651297569442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45989.651297569442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45989.651297569442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45989.651297569442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45989.651297569442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45989.651297569442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45989.651297569442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45989.651297569442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45989.651297569442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45989.651297569442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45989.651297569442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45989.651297569442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45989.651297569442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45989.651297569442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45989.651297569442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45989.651297569442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45989.651297569442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45989.651297569442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45989.651297569442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45989.651297569442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45989.651297569442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45989.651297569442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45989.651297569442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45989.651297569442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45989.651297569442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45989.651297569442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45989.651297569442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45989.651297569442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45989.651297569442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45989.651297569442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45989.651297569442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45989.651297569442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45989.651297569442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45989.651297569442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45989.651297569442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45989.651297569442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45989.651297569442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45989.651297569442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45989.651297569442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45989.651297569442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45989.651297569442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45989.651297569442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45989.651297569442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45989.651297569442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45989.651297569442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45989.651297569442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45989.651297569442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45989.651297569442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45989.651297569442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45989.651297569442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45989.651297569442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45989.651297569442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45989.651297569442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45989.651297569442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45989.651297569442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45989.651297569442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45989.651297569442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45989.651297569442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45989.651297569442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45989.651297569442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45989.651297569442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45989.651297569442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45989.651297569442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45989.651297569442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45989.651297569442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45989.651297569442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45989.651297569442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45989.651297569442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45989.651297569442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45989.651297569442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45989.651297569442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45989.651297569442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45989.651297569442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45989.651297569442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45989.651297569442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45989.651297569442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45989.651297569442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45989.651297569442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45989.651297569442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45989.651297569442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45989.651297569442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45989.651297569442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45989.651297569442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45989.651297569442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45989.651297569442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45989.651297569442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45989.651297569442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45989.651297569442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45989.651297569442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45989.651297569442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45989.651297569442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45989.651297569442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45989.651297569442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45989.651297569442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45989.651297569442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45989.651297569442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45989.651297569442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45989.651297569442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45989.651297569442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45989.651297569442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45989.651297569442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45989.651297569442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45989.651297569442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45989.651297569442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45989.651297569442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45989.651297569442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45989.651297569442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45989.651297569442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45989.651297569442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45989.651297569442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45989.651297569442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45989.651297569442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45989.651297569442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45989.651297569442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45989.651297569442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45989.651297569442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45989.651297569442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45989.651297569442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45989.651297569442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45989.651297569442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45989.651297569442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45989.651297569442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45989.651297569442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45989.651297569442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45989.651297569442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45989.651297569442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45989.651297569442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45989.651297569442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45989.651297569442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45989.651297569442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45989.651297569442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45989.651297569442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45989.651297569442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45989.651297569442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45989.651297569442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45989.651297569442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45989.651297569442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45989.651297569442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45989.651297569442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45989.651297569442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45989.651297569442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45989.651297569442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45989.651297569442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45989.651297569442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45989.651297569442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45989.651297569442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45989.651297569442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45989.651297569442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45989.651297569442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45989.651297569442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45989.651297569442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45989.651297569442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45989.651297569442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45989.651297569442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45989.651297569442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45989.651297569442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45989.651297569442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45989.651297569442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45989.651297569442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45989.651297569442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45989.651297569442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45989.651297569442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45989.651297569442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45989.651297569442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45989.651297569442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45989.651297569442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45989.651297569442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45989.651297569442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45989.651297569442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45989.651297569442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45989.651297569442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45989.651297569442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45989.651297569442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45989.651297569442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45989.651297569442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45989.651297569442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45989.651297569442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45989.651297569442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45989.651297569442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45989.651297569442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45989.651297569442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45989.651297569442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45989.651297569442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45989.651297569442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45989.651297569442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45989.651297569442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45989.651297569442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45989.651297569442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45989.651297569442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45989.651297569442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45989.651297569442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45989.651297569442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45989.651297569442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45989.651297569442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45989.651297569442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45989.651297569442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45989.651297569442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45989.651297569442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45989.651297569442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45989.651297569442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45989.651297569442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45989.651297569442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45989.651297569442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45989.651297569442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45989.651297569442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45989.651297569442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45989.651297569442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45989.651297569442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45989.651297569442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45989.651297569442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45989.651297569442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45989.651297569442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45989.651297569442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45989.651297569442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45989.651297569442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45989.651297569442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45989.651297569442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45989.651297569442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45989.651297569442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45989.651297569442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45989.651297569442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45989.651297569442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45989.651297569442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45989.651297569442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45989.651297569442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45989.651297569442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45989.651297569442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45989.651297569442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45989.651297569442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45989.651297569442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45989.651297569442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45989.651297569442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45989.651297569442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45989.651297569442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45989.651297569442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45989.651297569442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45989.651297569442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45989.651297569442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45989.651297569442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45989.651297569442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45989.651297569442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45989.651297569442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45989.651297569442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45989.651297569442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45989.651297569442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45989.651297569442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45989.651297569442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45989.651297569442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45989.651297569442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45989.651297569442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45989.651297569442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45989.651297569442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45989.651297569442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45989.651297569442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45989.651297569442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45989.651297569442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45989.651297569442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45989.651297569442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45989.651297569442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45989.651297569442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45989.651297569442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45989.651297569442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45989.651297569442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45989.651297569442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45989.651297569442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45989.651297569442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45989.651297569442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45989.651297569442</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39121</v>
      </c>
      <c r="B2" s="37" t="str">
        <f>IFERROR(VLOOKUP(D2,DB!A:K,11,0),"")</f>
        <v>R5</v>
      </c>
      <c r="C2" s="37">
        <v>3</v>
      </c>
      <c r="D2" s="103" t="s">
        <v>36011</v>
      </c>
      <c r="E2" s="37" t="s">
        <v>39021</v>
      </c>
      <c r="F2" s="38">
        <v>45891.832060185188</v>
      </c>
      <c r="G2" s="105">
        <f ca="1">IFERROR(NOW()-F2,"")</f>
        <v>97.819237384253938</v>
      </c>
      <c r="H2" s="38">
        <v>45891.790393518517</v>
      </c>
      <c r="I2" s="37" t="str">
        <f>IFERROR(VLOOKUP(D2,DB!A:F,6,0),"")</f>
        <v>Generator-SG</v>
      </c>
      <c r="J2" s="37" t="str">
        <f>IFERROR(VLOOKUP(D2,DB!A:G,7,0),"")</f>
        <v>Vandalized</v>
      </c>
      <c r="K2" s="37" t="s">
        <v>39122</v>
      </c>
      <c r="L2" s="37" t="str">
        <f>IFERROR(VLOOKUP(D2,DB!A:I,9,0),"")</f>
        <v>Latis</v>
      </c>
      <c r="M2" s="102"/>
    </row>
    <row r="3" spans="1:13" s="39" customFormat="1" ht="30.75">
      <c r="A3" s="37" t="s">
        <v>39123</v>
      </c>
      <c r="B3" s="37" t="str">
        <f>IFERROR(VLOOKUP(D3,DB!A:K,11,0),"")</f>
        <v>R5</v>
      </c>
      <c r="C3" s="37">
        <v>1</v>
      </c>
      <c r="D3" s="37" t="s">
        <v>33268</v>
      </c>
      <c r="E3" s="37" t="s">
        <v>39100</v>
      </c>
      <c r="F3" s="38">
        <v>45926.188877314817</v>
      </c>
      <c r="G3" s="105">
        <f t="shared" ref="G3" ca="1" si="0">IFERROR(NOW()-F3,"")</f>
        <v>63.462420254625613</v>
      </c>
      <c r="H3" s="38">
        <v>45926.158159722225</v>
      </c>
      <c r="I3" s="37" t="str">
        <f>IFERROR(VLOOKUP(D3,DB!A:F,6,0),"")</f>
        <v>SCECO</v>
      </c>
      <c r="J3" s="37" t="str">
        <f>IFERROR(VLOOKUP(D3,DB!A:G,7,0),"")</f>
        <v>Good</v>
      </c>
      <c r="K3" s="37" t="s">
        <v>39124</v>
      </c>
      <c r="L3" s="37" t="str">
        <f>IFERROR(VLOOKUP(D3,DB!A:I,9,0),"")</f>
        <v>Latis</v>
      </c>
      <c r="M3" s="102"/>
    </row>
    <row r="4" spans="1:13" s="39" customFormat="1" ht="48" customHeight="1">
      <c r="A4" s="106" t="s">
        <v>39125</v>
      </c>
      <c r="B4" s="106" t="str">
        <f>IFERROR(VLOOKUP(D4,DB!A:K,11,0),"")</f>
        <v>R5</v>
      </c>
      <c r="C4" s="106">
        <v>1</v>
      </c>
      <c r="D4" s="106" t="s">
        <v>34758</v>
      </c>
      <c r="E4" s="106" t="s">
        <v>39100</v>
      </c>
      <c r="F4" s="107">
        <v>45948.661111111112</v>
      </c>
      <c r="G4" s="108">
        <f t="shared" ref="G4" ca="1" si="1">IFERROR(NOW()-F4,"")</f>
        <v>40.990186458329845</v>
      </c>
      <c r="H4" s="107">
        <v>45948.661111111112</v>
      </c>
      <c r="I4" s="106" t="str">
        <f>IFERROR(VLOOKUP(D4,DB!A:F,6,0),"")</f>
        <v>SCECO</v>
      </c>
      <c r="J4" s="106" t="str">
        <f>IFERROR(VLOOKUP(D4,DB!A:G,7,0),"")</f>
        <v>Dead</v>
      </c>
      <c r="K4" s="106" t="s">
        <v>39126</v>
      </c>
      <c r="L4" s="106" t="str">
        <f>IFERROR(VLOOKUP(D4,DB!A:I,9,0),"")</f>
        <v>Latis</v>
      </c>
    </row>
    <row r="5" spans="1:13" s="39" customFormat="1" ht="30.75">
      <c r="A5" s="106" t="s">
        <v>39127</v>
      </c>
      <c r="B5" s="106" t="str">
        <f>IFERROR(VLOOKUP(D5,DB!A:K,11,0),"")</f>
        <v>R5</v>
      </c>
      <c r="C5" s="106">
        <v>1</v>
      </c>
      <c r="D5" s="106" t="s">
        <v>36518</v>
      </c>
      <c r="E5" s="106" t="s">
        <v>39021</v>
      </c>
      <c r="F5" s="107">
        <v>45981.373298611114</v>
      </c>
      <c r="G5" s="108">
        <f ca="1">IFERROR(NOW()-F5,"")</f>
        <v>8.2779989583286806</v>
      </c>
      <c r="H5" s="146">
        <v>45981.360798611109</v>
      </c>
      <c r="I5" s="106" t="str">
        <f>IFERROR(VLOOKUP(D5,DB!A:F,6,0),"")</f>
        <v>SCECO</v>
      </c>
      <c r="J5" s="106" t="str">
        <f>IFERROR(VLOOKUP(D5,DB!A:G,7,0),"")</f>
        <v>Dead</v>
      </c>
      <c r="K5" s="106" t="s">
        <v>39128</v>
      </c>
      <c r="L5" s="106" t="str">
        <f>IFERROR(VLOOKUP(D5,DB!A:I,9,0),"")</f>
        <v>Latis</v>
      </c>
    </row>
    <row r="6" spans="1:13">
      <c r="A6" s="37" t="s">
        <v>39129</v>
      </c>
      <c r="B6" s="37" t="str">
        <f>IFERROR(VLOOKUP(D6,DB!A:K,11,0),"")</f>
        <v>R5</v>
      </c>
      <c r="C6" s="106">
        <v>1</v>
      </c>
      <c r="D6" s="106" t="s">
        <v>38242</v>
      </c>
      <c r="E6" s="106" t="s">
        <v>39021</v>
      </c>
      <c r="F6" s="38">
        <v>45989.600208333337</v>
      </c>
      <c r="G6" s="143">
        <f t="shared" ref="G6:G15" ca="1" si="2">IFERROR(NOW()-F6,"")</f>
        <v>5.1089236105326563E-2</v>
      </c>
      <c r="H6" s="38">
        <v>45989.594652777778</v>
      </c>
      <c r="I6" s="37" t="str">
        <f>IFERROR(VLOOKUP(D6,DB!A:F,6,0),"")</f>
        <v>SCECO</v>
      </c>
      <c r="J6" s="37" t="str">
        <f>IFERROR(VLOOKUP(D6,DB!A:G,7,0),"")</f>
        <v>Haj Removal</v>
      </c>
      <c r="K6" s="37" t="s">
        <v>39130</v>
      </c>
      <c r="L6" s="37" t="str">
        <f>IFERROR(VLOOKUP(D6,DB!A:I,9,0),"")</f>
        <v>Latis</v>
      </c>
    </row>
    <row r="7" spans="1:13" ht="15.75">
      <c r="A7" s="37"/>
      <c r="B7" s="37" t="str">
        <f>IFERROR(VLOOKUP(D7,DB!A:K,11,0),"")</f>
        <v/>
      </c>
      <c r="C7" s="37"/>
      <c r="D7" s="150"/>
      <c r="E7" s="37"/>
      <c r="F7" s="38"/>
      <c r="G7" s="143">
        <f t="shared" ca="1" si="2"/>
        <v>45989.651297569442</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45989.651297569442</v>
      </c>
      <c r="H8" s="38"/>
      <c r="I8" s="37" t="str">
        <f>IFERROR(VLOOKUP(D8,DB!A:F,6,0),"")</f>
        <v/>
      </c>
      <c r="J8" s="37" t="str">
        <f>IFERROR(VLOOKUP(D8,DB!A:G,7,0),"")</f>
        <v/>
      </c>
      <c r="K8" s="37"/>
      <c r="L8" s="37" t="str">
        <f>IFERROR(VLOOKUP(D8,DB!A:I,9,0),"")</f>
        <v/>
      </c>
    </row>
    <row r="9" spans="1:13">
      <c r="A9" s="37"/>
      <c r="B9" s="37" t="str">
        <f>IFERROR(VLOOKUP(D9,DB!A:K,11,0),"")</f>
        <v/>
      </c>
      <c r="C9" s="37"/>
      <c r="D9" s="148"/>
      <c r="E9" s="37"/>
      <c r="F9" s="38"/>
      <c r="G9" s="143">
        <f t="shared" ca="1" si="2"/>
        <v>45989.651297569442</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45989.651297569442</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45989.651297569442</v>
      </c>
      <c r="H11" s="38"/>
      <c r="I11" s="37" t="str">
        <f>IFERROR(VLOOKUP(D11,DB!A:F,6,0),"")</f>
        <v/>
      </c>
      <c r="J11" s="37" t="str">
        <f>IFERROR(VLOOKUP(D11,DB!A:G,7,0),"")</f>
        <v/>
      </c>
      <c r="K11" s="37"/>
      <c r="L11" s="37" t="str">
        <f>IFERROR(VLOOKUP(D11,DB!A:I,9,0),"")</f>
        <v/>
      </c>
    </row>
    <row r="12" spans="1:13">
      <c r="A12" s="37"/>
      <c r="B12" s="37" t="str">
        <f>IFERROR(VLOOKUP(D12,DB!A:K,11,0),"")</f>
        <v/>
      </c>
      <c r="C12" s="37"/>
      <c r="D12" s="148"/>
      <c r="E12" s="37"/>
      <c r="F12" s="38"/>
      <c r="G12" s="143">
        <f t="shared" ca="1" si="2"/>
        <v>45989.651297569442</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45989.651297569442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45989.651297569442</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45989.651297569442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45989.651297569442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45989.651297569442</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45989.651297569442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45989.651297569442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45989.651297569442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45989.651297569442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45989.651297569442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45989.651297569442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45989.651297569442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45989.651297569442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45989.651297569442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45989.651297569442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45989.651297569442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45989.651297569442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45989.651297569442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45989.651297569442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45989.651297569442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45989.651297569442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45989.651297569442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45989.651297569442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45989.651297569442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45989.651297569442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45989.651297569442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45989.651297569442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45989.651297569442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45989.651297569442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45989.651297569442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45989.651297569442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45989.651297569442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45989.651297569442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45989.651297569442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45989.651297569442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45989.651297569442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45989.651297569442</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45989.651297569442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45989.651297569442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45989.651297569442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45989.651297569442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45989.651297569442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45989.651297569442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45989.651297569442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45989.651297569442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45989.651297569442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45989.651297569442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45989.651297569442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45989.651297569442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45989.651297569442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45989.651297569442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45989.651297569442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45989.651297569442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45989.651297569442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45989.651297569442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45989.651297569442</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2025-11-28T12:39:10Z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